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9440" windowHeight="12120" firstSheet="3" activeTab="4"/>
  </bookViews>
  <sheets>
    <sheet name="Исполнение на 31.10.2014" sheetId="1" r:id="rId1"/>
    <sheet name="Исполнение план на 31.12.14" sheetId="2" r:id="rId2"/>
    <sheet name="Исполнение факт на 31.12.14" sheetId="3" r:id="rId3"/>
    <sheet name="Сравн. таблица смет 2015-2016" sheetId="4" r:id="rId4"/>
    <sheet name="Проект Сметы на 2016 год" sheetId="5" r:id="rId5"/>
  </sheets>
  <definedNames/>
  <calcPr fullCalcOnLoad="1" refMode="R1C1"/>
</workbook>
</file>

<file path=xl/sharedStrings.xml><?xml version="1.0" encoding="utf-8"?>
<sst xmlns="http://schemas.openxmlformats.org/spreadsheetml/2006/main" count="229" uniqueCount="109">
  <si>
    <t>Некоммерческого партнерства "Союз проектировщиков Поволжья"</t>
  </si>
  <si>
    <t>№ п/п</t>
  </si>
  <si>
    <t>Наименование</t>
  </si>
  <si>
    <t xml:space="preserve">уменьшение над </t>
  </si>
  <si>
    <t>планируемыми (+),</t>
  </si>
  <si>
    <t>(саморегулируемой организации)</t>
  </si>
  <si>
    <t>Доходы (целевые поступления)</t>
  </si>
  <si>
    <t>Членские взносы</t>
  </si>
  <si>
    <t>Доходы от размещения целевых средств на депозит</t>
  </si>
  <si>
    <t>Итого:</t>
  </si>
  <si>
    <t>Расходы</t>
  </si>
  <si>
    <t>Транспортные расходы</t>
  </si>
  <si>
    <t>Услуги связи, интернет</t>
  </si>
  <si>
    <t>Услуги банка</t>
  </si>
  <si>
    <t>Аудиторские услуги</t>
  </si>
  <si>
    <t>Представительские расходы</t>
  </si>
  <si>
    <t>Расходы по членству в Национальном объеденении проектировщиков</t>
  </si>
  <si>
    <t>Итого</t>
  </si>
  <si>
    <t>Сумма, руб.</t>
  </si>
  <si>
    <t>Аренда помещений, в т.ч. коммунальные услуги</t>
  </si>
  <si>
    <t>Итого без прочих расходов</t>
  </si>
  <si>
    <t>%</t>
  </si>
  <si>
    <t>Вступительные взносы</t>
  </si>
  <si>
    <t>Программные продукты, информационно-правовое обслуживание, содержание сайта</t>
  </si>
  <si>
    <t>Увеличение (+),</t>
  </si>
  <si>
    <t xml:space="preserve">уменьшение (-), </t>
  </si>
  <si>
    <t>руб.</t>
  </si>
  <si>
    <t>Превышение над</t>
  </si>
  <si>
    <t xml:space="preserve">СМЕТА </t>
  </si>
  <si>
    <t>Выплаты не связанные с оплатой труда, в т.ч. компенсация расходов членам Совета (участие в съездах, конференциях, круглых столах, заседаниях Совета НП СПП (СРО) и т.д.)</t>
  </si>
  <si>
    <t xml:space="preserve">Командировочные расходы и повышение квалификации штатных работников </t>
  </si>
  <si>
    <t>план</t>
  </si>
  <si>
    <t>факт</t>
  </si>
  <si>
    <t xml:space="preserve">Налоги </t>
  </si>
  <si>
    <t>СРАВНИТЕЛЬНАЯ ТАБЛИЦА СМЕТ</t>
  </si>
  <si>
    <t>Пояснения</t>
  </si>
  <si>
    <t>Отчет</t>
  </si>
  <si>
    <t>Исполнительный директор                                                                                  М.Г. Данилова</t>
  </si>
  <si>
    <t>Главный бухгалтер                                                                                                Т.М. Суслова</t>
  </si>
  <si>
    <t>Оплата услуг по договорам гражданско-правового характера</t>
  </si>
  <si>
    <t xml:space="preserve">Страховые взносы </t>
  </si>
  <si>
    <t>Приобретение оргтехники, оборудования, хоз. инвентаря и их содержание</t>
  </si>
  <si>
    <t>Хозяйственные расходы, мероприятия по охране труда</t>
  </si>
  <si>
    <t>Командировочные расходы и повышение квалификации, в том числе:</t>
  </si>
  <si>
    <t>Фонд заработной платы,                     в том числе:</t>
  </si>
  <si>
    <t>Командировочные расходы и повышение квалификации</t>
  </si>
  <si>
    <t>Канцелярские и почтовые расходы, расходные материалы и пр. расходы</t>
  </si>
  <si>
    <t>Прочие (непредвиденные) расходы по согласованию с Советом НП СПП (СРО) или переходящие на 2014 год</t>
  </si>
  <si>
    <t>планируемыми (-), руб.</t>
  </si>
  <si>
    <t>Фонд заработной платы</t>
  </si>
  <si>
    <t xml:space="preserve">Оплата услуг по договорам гражданско-правового характера </t>
  </si>
  <si>
    <t>Неиспользованный остаток</t>
  </si>
  <si>
    <t>Приобретение оргтехники, оборудования, хоз. Инвентаря и их содержание</t>
  </si>
  <si>
    <t>Прочие расходы</t>
  </si>
  <si>
    <t>Остаток, переходящий на 2014 год</t>
  </si>
  <si>
    <t>Сумма за год,</t>
  </si>
  <si>
    <t>Прочие (непредвиденные) расходы по согласованию с Советом НП СПП (СРО) или переходящие на 2015 год</t>
  </si>
  <si>
    <t>возмещение расходов, связанных с участием в мероприятиях (проезд, проживание и т.д.)</t>
  </si>
  <si>
    <t>об исполнение сметы за 2014 год (на 31.10.2014)</t>
  </si>
  <si>
    <t>Борцов 34483+разн. Принтер 8270+штраф 15000+36955,16 Предст.+25000 Благ помощь</t>
  </si>
  <si>
    <t>об исполнение сметы за 2014 год (ПЛАН)</t>
  </si>
  <si>
    <t>План 2015</t>
  </si>
  <si>
    <t>50000 юбилей</t>
  </si>
  <si>
    <t>поддержание интернет-сайта, антивирусные программы для компьютеров, обслуживание программ 1С,Сбис, КОДЕКС, СРО-Реестр</t>
  </si>
  <si>
    <t>Налоги (УСН)</t>
  </si>
  <si>
    <t xml:space="preserve">Прочие расходы  </t>
  </si>
  <si>
    <t xml:space="preserve">Неиспользованный остаток </t>
  </si>
  <si>
    <t xml:space="preserve">Канцелярские и почтовые расходы, расходные материалы (в т.ч. заправка картриджей) </t>
  </si>
  <si>
    <t xml:space="preserve">Канцелярские и почтовые расходы, расходные материалы </t>
  </si>
  <si>
    <t xml:space="preserve">Налоги (УСН) </t>
  </si>
  <si>
    <t xml:space="preserve">об исполнение сметы за 2014 год </t>
  </si>
  <si>
    <t>штраф</t>
  </si>
  <si>
    <t>День строителя, Шамарин</t>
  </si>
  <si>
    <t>Мат. Помощь</t>
  </si>
  <si>
    <t xml:space="preserve">ком. Расходы </t>
  </si>
  <si>
    <t>транспортни. Расходы</t>
  </si>
  <si>
    <t>кафе 5-летие</t>
  </si>
  <si>
    <t>конкурсы в кафе</t>
  </si>
  <si>
    <t>певец в кафе</t>
  </si>
  <si>
    <t>Остаток, переходящий на 2015 год</t>
  </si>
  <si>
    <t>Саморегулируемой организации "Союз проектировщиков Поволжья"</t>
  </si>
  <si>
    <t>Расходы по членству в НОПРИЗ</t>
  </si>
  <si>
    <t>на 2016 год</t>
  </si>
  <si>
    <t>Членские взносы в НОПРИЗ</t>
  </si>
  <si>
    <t>Приобретение и ремонт оргтехники, оборудования, хоз. инвентаря</t>
  </si>
  <si>
    <t>План 2016</t>
  </si>
  <si>
    <t>Выплаты, не связанные с оплатой труда, в т.ч. компенсация расходов членам Совета, Комиссий (участие в съездах, конференциях, круглых столах и т.д.)</t>
  </si>
  <si>
    <t>тариф страховых взносов на 2016 год: с фонда заработной платы - 30,2%, с выплат по договорам гражданско-правового характера - 27,1%</t>
  </si>
  <si>
    <t>оплата командировочных расходов сотрудникам СРО СПП для выполнения функций в соответствии с Уставом</t>
  </si>
  <si>
    <t>выплата компенсации за использование личного автотранспорта</t>
  </si>
  <si>
    <t>расходы для обеспечения уставной деятельности СРО СПП</t>
  </si>
  <si>
    <t>проведение ежегодного аудита финансово-хозяйственной деятельности СРО СПП в соответствии с Уставом</t>
  </si>
  <si>
    <t xml:space="preserve">Прочие расходы </t>
  </si>
  <si>
    <t>вознаграждения по договорам возмездного оказания услуг (проведение обучающих семинаров, круглых столов, конференций и т.д.)</t>
  </si>
  <si>
    <t>техническое обслуживание и ремонт оргтехники</t>
  </si>
  <si>
    <t>услуги нотариуса, уплата гос. пошлины, штрафы РТН и прочие непредвиденные расходы</t>
  </si>
  <si>
    <t>Выплаты не связанные с оплатой труда, в т.ч. компенсация расходов членам Совета, Комиссий (участие в съездах, конференциях, круглых столах и т.д.)</t>
  </si>
  <si>
    <r>
      <t>Членские взносы (</t>
    </r>
    <r>
      <rPr>
        <sz val="12"/>
        <rFont val="Times New Roman"/>
        <family val="1"/>
      </rPr>
      <t>16500 руб. в квартал)</t>
    </r>
    <r>
      <rPr>
        <sz val="12"/>
        <color indexed="8"/>
        <rFont val="Times New Roman"/>
        <family val="1"/>
      </rPr>
      <t xml:space="preserve"> </t>
    </r>
  </si>
  <si>
    <t>выплата работникам СРО СПП заработной платы и в случаях, предусмотренных действующим  законодательством, среднего заработка</t>
  </si>
  <si>
    <t>отчисления в НОПРИЗ 5500 руб. в год за одного члена СРО СПП (на 86 членов СРО СПП)</t>
  </si>
  <si>
    <t xml:space="preserve">Неиспользованный остаток на начало года </t>
  </si>
  <si>
    <t>Неиспользованный переходящий остаток вступительных и членских взносов</t>
  </si>
  <si>
    <r>
      <t xml:space="preserve">(16 500 руб.*4 кв.)*84 члена СРО СПП*100% </t>
    </r>
    <r>
      <rPr>
        <b/>
        <sz val="12"/>
        <color indexed="8"/>
        <rFont val="Times New Roman"/>
        <family val="1"/>
      </rPr>
      <t>(по статистикке прошлых лет собираемость взносов -90 %)</t>
    </r>
  </si>
  <si>
    <t>единый налог по УСН с доходов от размещения членских взносов на депозит</t>
  </si>
  <si>
    <t>связь, интернет</t>
  </si>
  <si>
    <t>услуги Сбербанка по банковскому обслуживанию за перевод платежей,  использованию программы СбербанкБизнесОнЛайн</t>
  </si>
  <si>
    <t xml:space="preserve"> мероприятия по охране труда</t>
  </si>
  <si>
    <t xml:space="preserve">  </t>
  </si>
  <si>
    <t>размер вступительного взноса 20 000 руб.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</si>
</sst>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0"/>
    <numFmt numFmtId="167" formatCode="0.0000"/>
    <numFmt numFmtId="168" formatCode="0.000"/>
    <numFmt numFmtId="169" formatCode="0.0"/>
    <numFmt numFmtId="170" formatCode="0.000000"/>
    <numFmt numFmtId="171" formatCode="0.0000000"/>
    <numFmt numFmtId="172" formatCode="[$-FC19]d\ mmmm\ yyyy\ &quot;г.&quot;"/>
    <numFmt numFmtId="173" formatCode="#,##0.00&quot;р.&quot;"/>
    <numFmt numFmtId="174" formatCode="#,##0.0&quot;р.&quot;"/>
    <numFmt numFmtId="175" formatCode="#,##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165" fontId="4" fillId="0" borderId="11" xfId="58" applyNumberFormat="1" applyFont="1" applyBorder="1" applyAlignment="1">
      <alignment horizontal="center"/>
    </xf>
    <xf numFmtId="165" fontId="5" fillId="0" borderId="11" xfId="58" applyNumberFormat="1" applyFont="1" applyBorder="1" applyAlignment="1">
      <alignment horizontal="center"/>
    </xf>
    <xf numFmtId="165" fontId="4" fillId="0" borderId="11" xfId="58" applyNumberFormat="1" applyFont="1" applyFill="1" applyBorder="1" applyAlignment="1">
      <alignment horizontal="center"/>
    </xf>
    <xf numFmtId="165" fontId="4" fillId="0" borderId="14" xfId="58" applyNumberFormat="1" applyFont="1" applyFill="1" applyBorder="1" applyAlignment="1">
      <alignment horizontal="center"/>
    </xf>
    <xf numFmtId="165" fontId="4" fillId="0" borderId="14" xfId="58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65" fontId="3" fillId="0" borderId="0" xfId="58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65" fontId="41" fillId="0" borderId="11" xfId="58" applyNumberFormat="1" applyFont="1" applyBorder="1" applyAlignment="1">
      <alignment horizontal="center"/>
    </xf>
    <xf numFmtId="165" fontId="41" fillId="0" borderId="11" xfId="58" applyNumberFormat="1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wrapText="1"/>
    </xf>
    <xf numFmtId="165" fontId="41" fillId="0" borderId="11" xfId="0" applyNumberFormat="1" applyFont="1" applyBorder="1" applyAlignment="1">
      <alignment/>
    </xf>
    <xf numFmtId="165" fontId="6" fillId="0" borderId="11" xfId="58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165" fontId="42" fillId="0" borderId="11" xfId="0" applyNumberFormat="1" applyFont="1" applyBorder="1" applyAlignment="1">
      <alignment/>
    </xf>
    <xf numFmtId="0" fontId="43" fillId="0" borderId="11" xfId="0" applyFont="1" applyBorder="1" applyAlignment="1">
      <alignment/>
    </xf>
    <xf numFmtId="165" fontId="4" fillId="0" borderId="0" xfId="58" applyNumberFormat="1" applyFont="1" applyBorder="1" applyAlignment="1">
      <alignment horizontal="center"/>
    </xf>
    <xf numFmtId="165" fontId="6" fillId="0" borderId="0" xfId="58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5" fontId="5" fillId="0" borderId="0" xfId="58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11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41" fillId="0" borderId="1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41" fillId="0" borderId="0" xfId="0" applyNumberFormat="1" applyFont="1" applyBorder="1" applyAlignment="1">
      <alignment/>
    </xf>
    <xf numFmtId="165" fontId="42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1" fillId="0" borderId="0" xfId="0" applyFont="1" applyBorder="1" applyAlignment="1">
      <alignment horizontal="right"/>
    </xf>
    <xf numFmtId="0" fontId="44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165" fontId="44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4" fillId="34" borderId="11" xfId="0" applyFont="1" applyFill="1" applyBorder="1" applyAlignment="1">
      <alignment horizontal="center"/>
    </xf>
    <xf numFmtId="0" fontId="41" fillId="34" borderId="11" xfId="0" applyFont="1" applyFill="1" applyBorder="1" applyAlignment="1">
      <alignment horizontal="left" wrapText="1"/>
    </xf>
    <xf numFmtId="0" fontId="41" fillId="34" borderId="11" xfId="0" applyFont="1" applyFill="1" applyBorder="1" applyAlignment="1">
      <alignment wrapText="1"/>
    </xf>
    <xf numFmtId="0" fontId="4" fillId="34" borderId="11" xfId="0" applyFont="1" applyFill="1" applyBorder="1" applyAlignment="1">
      <alignment vertical="center" wrapText="1"/>
    </xf>
    <xf numFmtId="0" fontId="41" fillId="0" borderId="10" xfId="0" applyFont="1" applyBorder="1" applyAlignment="1">
      <alignment horizontal="left" wrapText="1"/>
    </xf>
    <xf numFmtId="0" fontId="41" fillId="0" borderId="11" xfId="0" applyFont="1" applyBorder="1" applyAlignment="1">
      <alignment horizontal="left" vertical="top" wrapText="1"/>
    </xf>
    <xf numFmtId="0" fontId="41" fillId="34" borderId="11" xfId="0" applyFont="1" applyFill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165" fontId="4" fillId="34" borderId="11" xfId="58" applyNumberFormat="1" applyFont="1" applyFill="1" applyBorder="1" applyAlignment="1">
      <alignment horizontal="center" vertical="top"/>
    </xf>
    <xf numFmtId="165" fontId="4" fillId="34" borderId="11" xfId="0" applyNumberFormat="1" applyFont="1" applyFill="1" applyBorder="1" applyAlignment="1">
      <alignment vertical="top"/>
    </xf>
    <xf numFmtId="2" fontId="4" fillId="34" borderId="11" xfId="0" applyNumberFormat="1" applyFont="1" applyFill="1" applyBorder="1" applyAlignment="1">
      <alignment horizontal="center" vertical="top"/>
    </xf>
    <xf numFmtId="165" fontId="4" fillId="34" borderId="11" xfId="0" applyNumberFormat="1" applyFont="1" applyFill="1" applyBorder="1" applyAlignment="1">
      <alignment horizontal="center" vertical="top"/>
    </xf>
    <xf numFmtId="165" fontId="4" fillId="0" borderId="11" xfId="58" applyNumberFormat="1" applyFont="1" applyFill="1" applyBorder="1" applyAlignment="1">
      <alignment horizontal="center" vertical="top"/>
    </xf>
    <xf numFmtId="165" fontId="4" fillId="0" borderId="11" xfId="0" applyNumberFormat="1" applyFont="1" applyBorder="1" applyAlignment="1">
      <alignment vertical="top"/>
    </xf>
    <xf numFmtId="2" fontId="4" fillId="0" borderId="11" xfId="0" applyNumberFormat="1" applyFont="1" applyBorder="1" applyAlignment="1">
      <alignment horizontal="center" vertical="top"/>
    </xf>
    <xf numFmtId="165" fontId="4" fillId="0" borderId="11" xfId="58" applyNumberFormat="1" applyFont="1" applyBorder="1" applyAlignment="1">
      <alignment horizontal="center" vertical="top"/>
    </xf>
    <xf numFmtId="165" fontId="4" fillId="0" borderId="11" xfId="0" applyNumberFormat="1" applyFont="1" applyBorder="1" applyAlignment="1">
      <alignment horizontal="center" vertical="top"/>
    </xf>
    <xf numFmtId="165" fontId="4" fillId="0" borderId="12" xfId="58" applyNumberFormat="1" applyFont="1" applyBorder="1" applyAlignment="1">
      <alignment horizontal="center" vertical="top"/>
    </xf>
    <xf numFmtId="165" fontId="5" fillId="0" borderId="10" xfId="58" applyNumberFormat="1" applyFont="1" applyBorder="1" applyAlignment="1">
      <alignment horizontal="center" vertical="top"/>
    </xf>
    <xf numFmtId="165" fontId="5" fillId="0" borderId="11" xfId="0" applyNumberFormat="1" applyFont="1" applyBorder="1" applyAlignment="1">
      <alignment vertical="top"/>
    </xf>
    <xf numFmtId="0" fontId="4" fillId="0" borderId="12" xfId="0" applyFont="1" applyBorder="1" applyAlignment="1">
      <alignment vertical="top" wrapText="1"/>
    </xf>
    <xf numFmtId="0" fontId="4" fillId="34" borderId="11" xfId="0" applyFont="1" applyFill="1" applyBorder="1" applyAlignment="1">
      <alignment vertical="top"/>
    </xf>
    <xf numFmtId="0" fontId="4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4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1" fillId="0" borderId="0" xfId="0" applyFont="1" applyAlignment="1">
      <alignment horizontal="left" wrapText="1"/>
    </xf>
    <xf numFmtId="0" fontId="4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33" borderId="2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B25">
      <selection activeCell="D21" sqref="D21"/>
    </sheetView>
  </sheetViews>
  <sheetFormatPr defaultColWidth="9.140625" defaultRowHeight="15"/>
  <cols>
    <col min="1" max="1" width="5.57421875" style="0" customWidth="1"/>
    <col min="2" max="2" width="47.28125" style="0" customWidth="1"/>
    <col min="3" max="4" width="13.421875" style="0" customWidth="1"/>
    <col min="5" max="5" width="18.7109375" style="0" customWidth="1"/>
  </cols>
  <sheetData>
    <row r="1" spans="1:5" ht="15">
      <c r="A1" s="96" t="s">
        <v>36</v>
      </c>
      <c r="B1" s="96"/>
      <c r="C1" s="96"/>
      <c r="D1" s="96"/>
      <c r="E1" s="96"/>
    </row>
    <row r="2" spans="1:5" ht="15.75">
      <c r="A2" s="97" t="s">
        <v>58</v>
      </c>
      <c r="B2" s="97"/>
      <c r="C2" s="97"/>
      <c r="D2" s="97"/>
      <c r="E2" s="97"/>
    </row>
    <row r="3" spans="1:5" ht="15.75">
      <c r="A3" s="97" t="s">
        <v>0</v>
      </c>
      <c r="B3" s="97"/>
      <c r="C3" s="97"/>
      <c r="D3" s="97"/>
      <c r="E3" s="97"/>
    </row>
    <row r="4" spans="1:5" ht="15.75">
      <c r="A4" s="97" t="s">
        <v>5</v>
      </c>
      <c r="B4" s="97"/>
      <c r="C4" s="97"/>
      <c r="D4" s="97"/>
      <c r="E4" s="97"/>
    </row>
    <row r="5" spans="1:5" ht="15">
      <c r="A5" s="98" t="s">
        <v>1</v>
      </c>
      <c r="B5" s="101" t="s">
        <v>2</v>
      </c>
      <c r="C5" s="104" t="s">
        <v>18</v>
      </c>
      <c r="D5" s="105"/>
      <c r="E5" s="27" t="s">
        <v>27</v>
      </c>
    </row>
    <row r="6" spans="1:5" ht="15">
      <c r="A6" s="99"/>
      <c r="B6" s="102"/>
      <c r="C6" s="106"/>
      <c r="D6" s="107"/>
      <c r="E6" s="28" t="s">
        <v>4</v>
      </c>
    </row>
    <row r="7" spans="1:5" ht="15">
      <c r="A7" s="99"/>
      <c r="B7" s="102"/>
      <c r="C7" s="105" t="s">
        <v>31</v>
      </c>
      <c r="D7" s="108" t="s">
        <v>32</v>
      </c>
      <c r="E7" s="28" t="s">
        <v>3</v>
      </c>
    </row>
    <row r="8" spans="1:5" ht="15">
      <c r="A8" s="100"/>
      <c r="B8" s="103"/>
      <c r="C8" s="107"/>
      <c r="D8" s="109"/>
      <c r="E8" s="29" t="s">
        <v>48</v>
      </c>
    </row>
    <row r="9" spans="1:5" ht="15.75">
      <c r="A9" s="110" t="s">
        <v>6</v>
      </c>
      <c r="B9" s="111"/>
      <c r="C9" s="111"/>
      <c r="D9" s="111"/>
      <c r="E9" s="112"/>
    </row>
    <row r="10" spans="1:5" ht="31.5" customHeight="1">
      <c r="A10" s="6">
        <v>1</v>
      </c>
      <c r="B10" s="30" t="s">
        <v>51</v>
      </c>
      <c r="C10" s="9">
        <v>1430257</v>
      </c>
      <c r="D10" s="9">
        <v>1430257</v>
      </c>
      <c r="E10" s="38">
        <f>D10-C10</f>
        <v>0</v>
      </c>
    </row>
    <row r="11" spans="1:5" ht="24" customHeight="1">
      <c r="A11" s="6">
        <v>2</v>
      </c>
      <c r="B11" s="30" t="s">
        <v>22</v>
      </c>
      <c r="C11" s="9"/>
      <c r="D11" s="9">
        <v>40000</v>
      </c>
      <c r="E11" s="38">
        <f>D11-C11</f>
        <v>40000</v>
      </c>
    </row>
    <row r="12" spans="1:5" ht="32.25" customHeight="1">
      <c r="A12" s="6">
        <v>3</v>
      </c>
      <c r="B12" s="30" t="s">
        <v>7</v>
      </c>
      <c r="C12" s="9">
        <v>4457400</v>
      </c>
      <c r="D12" s="35">
        <v>4127000</v>
      </c>
      <c r="E12" s="38">
        <f>D12-C12</f>
        <v>-330400</v>
      </c>
    </row>
    <row r="13" spans="1:5" ht="32.25" customHeight="1">
      <c r="A13" s="6">
        <v>4</v>
      </c>
      <c r="B13" s="30" t="s">
        <v>8</v>
      </c>
      <c r="C13" s="9">
        <v>32500</v>
      </c>
      <c r="D13" s="34">
        <v>35082.2</v>
      </c>
      <c r="E13" s="38">
        <f>D13-C13</f>
        <v>2582.199999999997</v>
      </c>
    </row>
    <row r="14" spans="1:5" ht="15.75">
      <c r="A14" s="2"/>
      <c r="B14" s="5" t="s">
        <v>9</v>
      </c>
      <c r="C14" s="10">
        <f>SUM(C10:C13)</f>
        <v>5920157</v>
      </c>
      <c r="D14" s="42">
        <f>SUM(D10:D13)</f>
        <v>5632339.2</v>
      </c>
      <c r="E14" s="42">
        <f>D14-C14</f>
        <v>-287817.7999999998</v>
      </c>
    </row>
    <row r="15" spans="1:5" ht="15.75">
      <c r="A15" s="110" t="s">
        <v>10</v>
      </c>
      <c r="B15" s="111"/>
      <c r="C15" s="111"/>
      <c r="D15" s="111"/>
      <c r="E15" s="112"/>
    </row>
    <row r="16" spans="1:5" ht="15.75">
      <c r="A16" s="8">
        <v>1</v>
      </c>
      <c r="B16" s="2" t="s">
        <v>49</v>
      </c>
      <c r="C16" s="11">
        <v>2746500</v>
      </c>
      <c r="D16" s="35">
        <v>2114960</v>
      </c>
      <c r="E16" s="38">
        <f aca="true" t="shared" si="0" ref="E16:E36">D16-C16</f>
        <v>-631540</v>
      </c>
    </row>
    <row r="17" spans="1:5" ht="31.5">
      <c r="A17" s="8">
        <v>2</v>
      </c>
      <c r="B17" s="31" t="s">
        <v>50</v>
      </c>
      <c r="C17" s="11">
        <v>250000</v>
      </c>
      <c r="D17" s="35">
        <v>188964</v>
      </c>
      <c r="E17" s="38">
        <f t="shared" si="0"/>
        <v>-61036</v>
      </c>
    </row>
    <row r="18" spans="1:5" ht="15.75">
      <c r="A18" s="8">
        <v>3</v>
      </c>
      <c r="B18" s="2" t="s">
        <v>40</v>
      </c>
      <c r="C18" s="11">
        <v>897193</v>
      </c>
      <c r="D18" s="35">
        <v>635452</v>
      </c>
      <c r="E18" s="38">
        <f t="shared" si="0"/>
        <v>-261741</v>
      </c>
    </row>
    <row r="19" spans="1:5" ht="63" customHeight="1">
      <c r="A19" s="14">
        <v>4</v>
      </c>
      <c r="B19" s="31" t="s">
        <v>29</v>
      </c>
      <c r="C19" s="13">
        <v>40000</v>
      </c>
      <c r="D19" s="35">
        <v>12251.3</v>
      </c>
      <c r="E19" s="38">
        <f t="shared" si="0"/>
        <v>-27748.7</v>
      </c>
    </row>
    <row r="20" spans="1:5" ht="33" customHeight="1">
      <c r="A20" s="8">
        <v>5</v>
      </c>
      <c r="B20" s="30" t="s">
        <v>30</v>
      </c>
      <c r="C20" s="11">
        <v>220000</v>
      </c>
      <c r="D20" s="35">
        <v>205797.8</v>
      </c>
      <c r="E20" s="38">
        <f t="shared" si="0"/>
        <v>-14202.200000000012</v>
      </c>
    </row>
    <row r="21" spans="1:5" ht="35.25" customHeight="1">
      <c r="A21" s="14">
        <v>6</v>
      </c>
      <c r="B21" s="31" t="s">
        <v>23</v>
      </c>
      <c r="C21" s="13">
        <v>77000</v>
      </c>
      <c r="D21" s="35">
        <v>73810</v>
      </c>
      <c r="E21" s="38">
        <f t="shared" si="0"/>
        <v>-3190</v>
      </c>
    </row>
    <row r="22" spans="1:5" ht="35.25" customHeight="1">
      <c r="A22" s="8">
        <v>7</v>
      </c>
      <c r="B22" s="30" t="s">
        <v>52</v>
      </c>
      <c r="C22" s="9">
        <v>16000</v>
      </c>
      <c r="D22" s="35">
        <v>16000</v>
      </c>
      <c r="E22" s="38">
        <f t="shared" si="0"/>
        <v>0</v>
      </c>
    </row>
    <row r="23" spans="1:5" ht="15.75">
      <c r="A23" s="8">
        <v>8</v>
      </c>
      <c r="B23" s="2" t="s">
        <v>19</v>
      </c>
      <c r="C23" s="9">
        <v>462000</v>
      </c>
      <c r="D23" s="35">
        <v>377283.3</v>
      </c>
      <c r="E23" s="38">
        <f t="shared" si="0"/>
        <v>-84716.70000000001</v>
      </c>
    </row>
    <row r="24" spans="1:5" ht="15.75">
      <c r="A24" s="8">
        <v>9</v>
      </c>
      <c r="B24" s="2" t="s">
        <v>11</v>
      </c>
      <c r="C24" s="9">
        <v>30000</v>
      </c>
      <c r="D24" s="35">
        <v>24589.04</v>
      </c>
      <c r="E24" s="38">
        <f t="shared" si="0"/>
        <v>-5410.959999999999</v>
      </c>
    </row>
    <row r="25" spans="1:5" ht="15.75">
      <c r="A25" s="8">
        <v>10</v>
      </c>
      <c r="B25" s="2" t="s">
        <v>33</v>
      </c>
      <c r="C25" s="9">
        <v>3000</v>
      </c>
      <c r="D25" s="35">
        <v>1052</v>
      </c>
      <c r="E25" s="38">
        <f t="shared" si="0"/>
        <v>-1948</v>
      </c>
    </row>
    <row r="26" spans="1:5" ht="33" customHeight="1">
      <c r="A26" s="8">
        <v>11</v>
      </c>
      <c r="B26" s="30" t="s">
        <v>46</v>
      </c>
      <c r="C26" s="9">
        <v>148000</v>
      </c>
      <c r="D26" s="35">
        <v>91204.2</v>
      </c>
      <c r="E26" s="38">
        <f t="shared" si="0"/>
        <v>-56795.8</v>
      </c>
    </row>
    <row r="27" spans="1:5" ht="35.25" customHeight="1">
      <c r="A27" s="8">
        <v>12</v>
      </c>
      <c r="B27" s="30" t="s">
        <v>42</v>
      </c>
      <c r="C27" s="9">
        <v>20000</v>
      </c>
      <c r="D27" s="35">
        <v>13644.4</v>
      </c>
      <c r="E27" s="38">
        <f t="shared" si="0"/>
        <v>-6355.6</v>
      </c>
    </row>
    <row r="28" spans="1:6" ht="15.75">
      <c r="A28" s="8">
        <v>13</v>
      </c>
      <c r="B28" s="2" t="s">
        <v>12</v>
      </c>
      <c r="C28" s="9">
        <v>70000</v>
      </c>
      <c r="D28" s="35">
        <v>50535.72</v>
      </c>
      <c r="E28" s="38">
        <f t="shared" si="0"/>
        <v>-19464.28</v>
      </c>
      <c r="F28">
        <v>1243.72</v>
      </c>
    </row>
    <row r="29" spans="1:5" ht="15.75">
      <c r="A29" s="8">
        <v>14</v>
      </c>
      <c r="B29" s="2" t="s">
        <v>13</v>
      </c>
      <c r="C29" s="9">
        <v>54000</v>
      </c>
      <c r="D29" s="35">
        <v>41476.46</v>
      </c>
      <c r="E29" s="38">
        <f t="shared" si="0"/>
        <v>-12523.54</v>
      </c>
    </row>
    <row r="30" spans="1:5" ht="15.75">
      <c r="A30" s="8">
        <v>15</v>
      </c>
      <c r="B30" s="2" t="s">
        <v>14</v>
      </c>
      <c r="C30" s="9">
        <v>25000</v>
      </c>
      <c r="D30" s="35">
        <v>25000</v>
      </c>
      <c r="E30" s="38">
        <f t="shared" si="0"/>
        <v>0</v>
      </c>
    </row>
    <row r="31" spans="1:5" ht="15.75">
      <c r="A31" s="8">
        <v>16</v>
      </c>
      <c r="B31" s="2" t="s">
        <v>15</v>
      </c>
      <c r="C31" s="9">
        <v>50000</v>
      </c>
      <c r="D31" s="35">
        <v>44218.17</v>
      </c>
      <c r="E31" s="38">
        <f t="shared" si="0"/>
        <v>-5781.830000000002</v>
      </c>
    </row>
    <row r="32" spans="1:5" ht="31.5">
      <c r="A32" s="8">
        <v>17</v>
      </c>
      <c r="B32" s="30" t="s">
        <v>16</v>
      </c>
      <c r="C32" s="9">
        <v>380000</v>
      </c>
      <c r="D32" s="35">
        <v>362000</v>
      </c>
      <c r="E32" s="38">
        <f t="shared" si="0"/>
        <v>-18000</v>
      </c>
    </row>
    <row r="33" spans="1:5" ht="18" customHeight="1">
      <c r="A33" s="8">
        <v>18</v>
      </c>
      <c r="B33" s="30" t="s">
        <v>53</v>
      </c>
      <c r="C33" s="9">
        <v>3000</v>
      </c>
      <c r="D33" s="35">
        <v>2000</v>
      </c>
      <c r="E33" s="38">
        <f t="shared" si="0"/>
        <v>-1000</v>
      </c>
    </row>
    <row r="34" spans="1:5" ht="15.75">
      <c r="A34" s="8">
        <v>19</v>
      </c>
      <c r="B34" s="5" t="s">
        <v>20</v>
      </c>
      <c r="C34" s="10">
        <f>SUM(C16:C33)</f>
        <v>5491693</v>
      </c>
      <c r="D34" s="42">
        <f>SUM(D16:D33)</f>
        <v>4280238.39</v>
      </c>
      <c r="E34" s="42">
        <f t="shared" si="0"/>
        <v>-1211454.6100000003</v>
      </c>
    </row>
    <row r="35" spans="1:6" ht="45" customHeight="1">
      <c r="A35" s="8">
        <v>20</v>
      </c>
      <c r="B35" s="30" t="s">
        <v>47</v>
      </c>
      <c r="C35" s="9">
        <v>428464</v>
      </c>
      <c r="D35" s="35">
        <v>119708.16</v>
      </c>
      <c r="E35" s="38">
        <f t="shared" si="0"/>
        <v>-308755.83999999997</v>
      </c>
      <c r="F35" t="s">
        <v>59</v>
      </c>
    </row>
    <row r="36" spans="1:5" ht="15.75">
      <c r="A36" s="8">
        <v>21</v>
      </c>
      <c r="B36" s="5" t="s">
        <v>17</v>
      </c>
      <c r="C36" s="10">
        <f>C34+C35</f>
        <v>5920157</v>
      </c>
      <c r="D36" s="42">
        <f>D34+D35</f>
        <v>4399946.55</v>
      </c>
      <c r="E36" s="42">
        <f t="shared" si="0"/>
        <v>-1520210.4500000002</v>
      </c>
    </row>
    <row r="37" spans="1:5" ht="15.75">
      <c r="A37" s="49">
        <v>22</v>
      </c>
      <c r="B37" s="36" t="s">
        <v>54</v>
      </c>
      <c r="C37" s="43"/>
      <c r="D37" s="38">
        <f>D14-D36</f>
        <v>1232392.6500000004</v>
      </c>
      <c r="E37" s="43"/>
    </row>
    <row r="40" spans="1:5" ht="15.75">
      <c r="A40" s="95" t="s">
        <v>37</v>
      </c>
      <c r="B40" s="95"/>
      <c r="C40" s="95"/>
      <c r="D40" s="95"/>
      <c r="E40" s="95"/>
    </row>
    <row r="42" spans="1:5" ht="15.75">
      <c r="A42" s="95" t="s">
        <v>38</v>
      </c>
      <c r="B42" s="95"/>
      <c r="C42" s="95"/>
      <c r="D42" s="95"/>
      <c r="E42" s="95"/>
    </row>
  </sheetData>
  <sheetProtection/>
  <mergeCells count="13">
    <mergeCell ref="A9:E9"/>
    <mergeCell ref="A15:E15"/>
    <mergeCell ref="A40:E40"/>
    <mergeCell ref="A42:E42"/>
    <mergeCell ref="A1:E1"/>
    <mergeCell ref="A2:E2"/>
    <mergeCell ref="A3:E3"/>
    <mergeCell ref="A4:E4"/>
    <mergeCell ref="A5:A8"/>
    <mergeCell ref="B5:B8"/>
    <mergeCell ref="C5:D6"/>
    <mergeCell ref="C7:C8"/>
    <mergeCell ref="D7:D8"/>
  </mergeCells>
  <printOptions/>
  <pageMargins left="0.31" right="0.2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5.57421875" style="0" customWidth="1"/>
    <col min="2" max="2" width="47.28125" style="0" customWidth="1"/>
    <col min="3" max="4" width="13.421875" style="0" customWidth="1"/>
    <col min="5" max="5" width="18.7109375" style="0" customWidth="1"/>
  </cols>
  <sheetData>
    <row r="1" spans="1:5" ht="15">
      <c r="A1" s="96" t="s">
        <v>36</v>
      </c>
      <c r="B1" s="96"/>
      <c r="C1" s="96"/>
      <c r="D1" s="96"/>
      <c r="E1" s="96"/>
    </row>
    <row r="2" spans="1:5" ht="15.75">
      <c r="A2" s="97" t="s">
        <v>60</v>
      </c>
      <c r="B2" s="97"/>
      <c r="C2" s="97"/>
      <c r="D2" s="97"/>
      <c r="E2" s="97"/>
    </row>
    <row r="3" spans="1:5" ht="15.75">
      <c r="A3" s="97" t="s">
        <v>0</v>
      </c>
      <c r="B3" s="97"/>
      <c r="C3" s="97"/>
      <c r="D3" s="97"/>
      <c r="E3" s="97"/>
    </row>
    <row r="4" spans="1:5" ht="15.75">
      <c r="A4" s="97" t="s">
        <v>5</v>
      </c>
      <c r="B4" s="97"/>
      <c r="C4" s="97"/>
      <c r="D4" s="97"/>
      <c r="E4" s="97"/>
    </row>
    <row r="5" spans="1:5" ht="15">
      <c r="A5" s="98" t="s">
        <v>1</v>
      </c>
      <c r="B5" s="101" t="s">
        <v>2</v>
      </c>
      <c r="C5" s="104" t="s">
        <v>18</v>
      </c>
      <c r="D5" s="105"/>
      <c r="E5" s="27" t="s">
        <v>27</v>
      </c>
    </row>
    <row r="6" spans="1:5" ht="15">
      <c r="A6" s="99"/>
      <c r="B6" s="102"/>
      <c r="C6" s="106"/>
      <c r="D6" s="107"/>
      <c r="E6" s="28" t="s">
        <v>4</v>
      </c>
    </row>
    <row r="7" spans="1:5" ht="15">
      <c r="A7" s="99"/>
      <c r="B7" s="102"/>
      <c r="C7" s="105" t="s">
        <v>31</v>
      </c>
      <c r="D7" s="108" t="s">
        <v>32</v>
      </c>
      <c r="E7" s="28" t="s">
        <v>3</v>
      </c>
    </row>
    <row r="8" spans="1:5" ht="15">
      <c r="A8" s="100"/>
      <c r="B8" s="103"/>
      <c r="C8" s="107"/>
      <c r="D8" s="109"/>
      <c r="E8" s="29" t="s">
        <v>48</v>
      </c>
    </row>
    <row r="9" spans="1:5" ht="15.75">
      <c r="A9" s="110" t="s">
        <v>6</v>
      </c>
      <c r="B9" s="111"/>
      <c r="C9" s="111"/>
      <c r="D9" s="111"/>
      <c r="E9" s="112"/>
    </row>
    <row r="10" spans="1:5" ht="31.5" customHeight="1">
      <c r="A10" s="6">
        <v>1</v>
      </c>
      <c r="B10" s="30" t="s">
        <v>51</v>
      </c>
      <c r="C10" s="9">
        <v>1430257</v>
      </c>
      <c r="D10" s="9">
        <v>1430257</v>
      </c>
      <c r="E10" s="38">
        <f>D10-C10</f>
        <v>0</v>
      </c>
    </row>
    <row r="11" spans="1:5" ht="24" customHeight="1">
      <c r="A11" s="6">
        <v>2</v>
      </c>
      <c r="B11" s="30" t="s">
        <v>22</v>
      </c>
      <c r="C11" s="9"/>
      <c r="D11" s="9">
        <v>40000</v>
      </c>
      <c r="E11" s="38">
        <f>D11-C11</f>
        <v>40000</v>
      </c>
    </row>
    <row r="12" spans="1:5" ht="32.25" customHeight="1">
      <c r="A12" s="6">
        <v>3</v>
      </c>
      <c r="B12" s="30" t="s">
        <v>7</v>
      </c>
      <c r="C12" s="9">
        <v>4457400</v>
      </c>
      <c r="D12" s="35">
        <v>4610000</v>
      </c>
      <c r="E12" s="38">
        <f>D12-C12</f>
        <v>152600</v>
      </c>
    </row>
    <row r="13" spans="1:5" ht="32.25" customHeight="1">
      <c r="A13" s="6">
        <v>4</v>
      </c>
      <c r="B13" s="30" t="s">
        <v>8</v>
      </c>
      <c r="C13" s="9">
        <v>32500</v>
      </c>
      <c r="D13" s="34">
        <v>35082</v>
      </c>
      <c r="E13" s="38">
        <f>D13-C13</f>
        <v>2582</v>
      </c>
    </row>
    <row r="14" spans="1:5" ht="15.75">
      <c r="A14" s="2"/>
      <c r="B14" s="5" t="s">
        <v>9</v>
      </c>
      <c r="C14" s="10">
        <f>SUM(C10:C13)</f>
        <v>5920157</v>
      </c>
      <c r="D14" s="42">
        <f>D10+D11+D12+D13</f>
        <v>6115339</v>
      </c>
      <c r="E14" s="42">
        <f>D14-C14</f>
        <v>195182</v>
      </c>
    </row>
    <row r="15" spans="1:5" ht="15.75">
      <c r="A15" s="113" t="s">
        <v>10</v>
      </c>
      <c r="B15" s="114"/>
      <c r="C15" s="114"/>
      <c r="D15" s="114"/>
      <c r="E15" s="114"/>
    </row>
    <row r="16" spans="1:5" ht="15.75">
      <c r="A16" s="8">
        <v>1</v>
      </c>
      <c r="B16" s="2" t="s">
        <v>49</v>
      </c>
      <c r="C16" s="11">
        <v>2746500</v>
      </c>
      <c r="D16" s="35">
        <v>2746500</v>
      </c>
      <c r="E16" s="38">
        <f aca="true" t="shared" si="0" ref="E16:E36">D16-C16</f>
        <v>0</v>
      </c>
    </row>
    <row r="17" spans="1:5" ht="31.5">
      <c r="A17" s="8">
        <v>2</v>
      </c>
      <c r="B17" s="31" t="s">
        <v>50</v>
      </c>
      <c r="C17" s="11">
        <v>250000</v>
      </c>
      <c r="D17" s="35">
        <v>250000</v>
      </c>
      <c r="E17" s="38">
        <f t="shared" si="0"/>
        <v>0</v>
      </c>
    </row>
    <row r="18" spans="1:5" ht="15.75">
      <c r="A18" s="8">
        <v>3</v>
      </c>
      <c r="B18" s="2" t="s">
        <v>40</v>
      </c>
      <c r="C18" s="11">
        <v>897193</v>
      </c>
      <c r="D18" s="35">
        <v>897193</v>
      </c>
      <c r="E18" s="38">
        <f t="shared" si="0"/>
        <v>0</v>
      </c>
    </row>
    <row r="19" spans="1:5" ht="63" customHeight="1">
      <c r="A19" s="14">
        <v>4</v>
      </c>
      <c r="B19" s="31" t="s">
        <v>29</v>
      </c>
      <c r="C19" s="13">
        <v>40000</v>
      </c>
      <c r="D19" s="35">
        <v>40000</v>
      </c>
      <c r="E19" s="38">
        <f t="shared" si="0"/>
        <v>0</v>
      </c>
    </row>
    <row r="20" spans="1:5" ht="33" customHeight="1">
      <c r="A20" s="8">
        <v>5</v>
      </c>
      <c r="B20" s="30" t="s">
        <v>30</v>
      </c>
      <c r="C20" s="11">
        <v>220000</v>
      </c>
      <c r="D20" s="35">
        <v>220000</v>
      </c>
      <c r="E20" s="38">
        <f t="shared" si="0"/>
        <v>0</v>
      </c>
    </row>
    <row r="21" spans="1:5" ht="35.25" customHeight="1">
      <c r="A21" s="14">
        <v>6</v>
      </c>
      <c r="B21" s="31" t="s">
        <v>23</v>
      </c>
      <c r="C21" s="13">
        <v>77000</v>
      </c>
      <c r="D21" s="35">
        <v>77000</v>
      </c>
      <c r="E21" s="38">
        <f t="shared" si="0"/>
        <v>0</v>
      </c>
    </row>
    <row r="22" spans="1:5" ht="35.25" customHeight="1">
      <c r="A22" s="8">
        <v>7</v>
      </c>
      <c r="B22" s="30" t="s">
        <v>52</v>
      </c>
      <c r="C22" s="9">
        <v>16000</v>
      </c>
      <c r="D22" s="35">
        <v>16000</v>
      </c>
      <c r="E22" s="38">
        <f t="shared" si="0"/>
        <v>0</v>
      </c>
    </row>
    <row r="23" spans="1:5" ht="15.75">
      <c r="A23" s="8">
        <v>8</v>
      </c>
      <c r="B23" s="2" t="s">
        <v>19</v>
      </c>
      <c r="C23" s="9">
        <v>462000</v>
      </c>
      <c r="D23" s="35">
        <v>452800</v>
      </c>
      <c r="E23" s="38">
        <f t="shared" si="0"/>
        <v>-9200</v>
      </c>
    </row>
    <row r="24" spans="1:5" ht="15.75">
      <c r="A24" s="8">
        <v>9</v>
      </c>
      <c r="B24" s="2" t="s">
        <v>11</v>
      </c>
      <c r="C24" s="9">
        <v>30000</v>
      </c>
      <c r="D24" s="35">
        <v>30000</v>
      </c>
      <c r="E24" s="38">
        <f t="shared" si="0"/>
        <v>0</v>
      </c>
    </row>
    <row r="25" spans="1:5" ht="15.75">
      <c r="A25" s="8">
        <v>10</v>
      </c>
      <c r="B25" s="2" t="s">
        <v>33</v>
      </c>
      <c r="C25" s="9">
        <v>3000</v>
      </c>
      <c r="D25" s="35">
        <v>1052</v>
      </c>
      <c r="E25" s="38">
        <f t="shared" si="0"/>
        <v>-1948</v>
      </c>
    </row>
    <row r="26" spans="1:5" ht="33" customHeight="1">
      <c r="A26" s="8">
        <v>11</v>
      </c>
      <c r="B26" s="30" t="s">
        <v>46</v>
      </c>
      <c r="C26" s="9">
        <v>148000</v>
      </c>
      <c r="D26" s="35">
        <v>148000</v>
      </c>
      <c r="E26" s="38">
        <f t="shared" si="0"/>
        <v>0</v>
      </c>
    </row>
    <row r="27" spans="1:5" ht="35.25" customHeight="1">
      <c r="A27" s="8">
        <v>12</v>
      </c>
      <c r="B27" s="30" t="s">
        <v>42</v>
      </c>
      <c r="C27" s="9">
        <v>20000</v>
      </c>
      <c r="D27" s="35">
        <v>20000</v>
      </c>
      <c r="E27" s="38">
        <f t="shared" si="0"/>
        <v>0</v>
      </c>
    </row>
    <row r="28" spans="1:5" ht="15.75">
      <c r="A28" s="8">
        <v>13</v>
      </c>
      <c r="B28" s="2" t="s">
        <v>12</v>
      </c>
      <c r="C28" s="9">
        <v>70000</v>
      </c>
      <c r="D28" s="35">
        <v>60000</v>
      </c>
      <c r="E28" s="38">
        <f t="shared" si="0"/>
        <v>-10000</v>
      </c>
    </row>
    <row r="29" spans="1:5" ht="15.75">
      <c r="A29" s="8">
        <v>14</v>
      </c>
      <c r="B29" s="2" t="s">
        <v>13</v>
      </c>
      <c r="C29" s="9">
        <v>54000</v>
      </c>
      <c r="D29" s="35">
        <v>54000</v>
      </c>
      <c r="E29" s="38">
        <f t="shared" si="0"/>
        <v>0</v>
      </c>
    </row>
    <row r="30" spans="1:5" ht="15.75">
      <c r="A30" s="8">
        <v>15</v>
      </c>
      <c r="B30" s="2" t="s">
        <v>14</v>
      </c>
      <c r="C30" s="9">
        <v>25000</v>
      </c>
      <c r="D30" s="35">
        <v>25000</v>
      </c>
      <c r="E30" s="38">
        <f t="shared" si="0"/>
        <v>0</v>
      </c>
    </row>
    <row r="31" spans="1:5" ht="15.75">
      <c r="A31" s="8">
        <v>16</v>
      </c>
      <c r="B31" s="2" t="s">
        <v>15</v>
      </c>
      <c r="C31" s="9">
        <v>50000</v>
      </c>
      <c r="D31" s="35">
        <v>50000</v>
      </c>
      <c r="E31" s="38">
        <f t="shared" si="0"/>
        <v>0</v>
      </c>
    </row>
    <row r="32" spans="1:5" ht="31.5">
      <c r="A32" s="8">
        <v>17</v>
      </c>
      <c r="B32" s="30" t="s">
        <v>16</v>
      </c>
      <c r="C32" s="9">
        <v>380000</v>
      </c>
      <c r="D32" s="35">
        <v>362000</v>
      </c>
      <c r="E32" s="38">
        <f t="shared" si="0"/>
        <v>-18000</v>
      </c>
    </row>
    <row r="33" spans="1:5" ht="18" customHeight="1">
      <c r="A33" s="8">
        <v>18</v>
      </c>
      <c r="B33" s="30" t="s">
        <v>53</v>
      </c>
      <c r="C33" s="9">
        <v>3000</v>
      </c>
      <c r="D33" s="35">
        <v>2000</v>
      </c>
      <c r="E33" s="38">
        <f t="shared" si="0"/>
        <v>-1000</v>
      </c>
    </row>
    <row r="34" spans="1:5" ht="15.75">
      <c r="A34" s="8">
        <v>19</v>
      </c>
      <c r="B34" s="5" t="s">
        <v>20</v>
      </c>
      <c r="C34" s="10">
        <f>SUM(C16:C33)</f>
        <v>5491693</v>
      </c>
      <c r="D34" s="42">
        <f>SUM(D16:D33)</f>
        <v>5451545</v>
      </c>
      <c r="E34" s="42">
        <f t="shared" si="0"/>
        <v>-40148</v>
      </c>
    </row>
    <row r="35" spans="1:6" ht="45" customHeight="1">
      <c r="A35" s="8">
        <v>20</v>
      </c>
      <c r="B35" s="30" t="s">
        <v>56</v>
      </c>
      <c r="C35" s="9">
        <v>428464</v>
      </c>
      <c r="D35" s="35">
        <v>169708</v>
      </c>
      <c r="E35" s="38">
        <f t="shared" si="0"/>
        <v>-258756</v>
      </c>
      <c r="F35" t="s">
        <v>62</v>
      </c>
    </row>
    <row r="36" spans="1:5" ht="15.75">
      <c r="A36" s="8">
        <v>21</v>
      </c>
      <c r="B36" s="5" t="s">
        <v>17</v>
      </c>
      <c r="C36" s="10">
        <f>C34+C35</f>
        <v>5920157</v>
      </c>
      <c r="D36" s="42">
        <f>D34+D35</f>
        <v>5621253</v>
      </c>
      <c r="E36" s="42">
        <f t="shared" si="0"/>
        <v>-298904</v>
      </c>
    </row>
    <row r="37" spans="1:5" ht="15.75">
      <c r="A37" s="49">
        <v>22</v>
      </c>
      <c r="B37" s="36" t="s">
        <v>54</v>
      </c>
      <c r="C37" s="43"/>
      <c r="D37" s="38">
        <f>D14-D36</f>
        <v>494086</v>
      </c>
      <c r="E37" s="43"/>
    </row>
    <row r="40" spans="1:5" ht="15.75">
      <c r="A40" s="95" t="s">
        <v>37</v>
      </c>
      <c r="B40" s="95"/>
      <c r="C40" s="95"/>
      <c r="D40" s="95"/>
      <c r="E40" s="95"/>
    </row>
    <row r="42" spans="1:5" ht="15.75">
      <c r="A42" s="95" t="s">
        <v>38</v>
      </c>
      <c r="B42" s="95"/>
      <c r="C42" s="95"/>
      <c r="D42" s="95"/>
      <c r="E42" s="95"/>
    </row>
  </sheetData>
  <sheetProtection/>
  <mergeCells count="13">
    <mergeCell ref="C5:D6"/>
    <mergeCell ref="C7:C8"/>
    <mergeCell ref="D7:D8"/>
    <mergeCell ref="A9:E9"/>
    <mergeCell ref="A15:E15"/>
    <mergeCell ref="A40:E40"/>
    <mergeCell ref="A42:E42"/>
    <mergeCell ref="A1:E1"/>
    <mergeCell ref="A2:E2"/>
    <mergeCell ref="A3:E3"/>
    <mergeCell ref="A4:E4"/>
    <mergeCell ref="A5:A8"/>
    <mergeCell ref="B5:B8"/>
  </mergeCells>
  <printOptions/>
  <pageMargins left="0.24" right="0.21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5.57421875" style="0" customWidth="1"/>
    <col min="2" max="2" width="47.28125" style="0" customWidth="1"/>
    <col min="3" max="4" width="13.421875" style="0" customWidth="1"/>
    <col min="5" max="5" width="19.8515625" style="0" customWidth="1"/>
    <col min="6" max="6" width="10.28125" style="0" customWidth="1"/>
    <col min="7" max="7" width="12.57421875" style="0" customWidth="1"/>
  </cols>
  <sheetData>
    <row r="1" spans="1:6" ht="15">
      <c r="A1" s="115" t="s">
        <v>36</v>
      </c>
      <c r="B1" s="115"/>
      <c r="C1" s="115"/>
      <c r="D1" s="115"/>
      <c r="E1" s="115"/>
      <c r="F1" s="54"/>
    </row>
    <row r="2" spans="1:6" ht="15.75">
      <c r="A2" s="97" t="s">
        <v>70</v>
      </c>
      <c r="B2" s="97"/>
      <c r="C2" s="97"/>
      <c r="D2" s="97"/>
      <c r="E2" s="97"/>
      <c r="F2" s="55"/>
    </row>
    <row r="3" spans="1:6" ht="15.75">
      <c r="A3" s="97" t="s">
        <v>80</v>
      </c>
      <c r="B3" s="97"/>
      <c r="C3" s="97"/>
      <c r="D3" s="97"/>
      <c r="E3" s="97"/>
      <c r="F3" s="55"/>
    </row>
    <row r="4" spans="1:6" ht="15">
      <c r="A4" s="98" t="s">
        <v>1</v>
      </c>
      <c r="B4" s="101" t="s">
        <v>2</v>
      </c>
      <c r="C4" s="104" t="s">
        <v>18</v>
      </c>
      <c r="D4" s="105"/>
      <c r="E4" s="65" t="s">
        <v>27</v>
      </c>
      <c r="F4" s="57"/>
    </row>
    <row r="5" spans="1:6" ht="15">
      <c r="A5" s="99"/>
      <c r="B5" s="102"/>
      <c r="C5" s="106"/>
      <c r="D5" s="107"/>
      <c r="E5" s="66" t="s">
        <v>4</v>
      </c>
      <c r="F5" s="57"/>
    </row>
    <row r="6" spans="1:6" ht="15">
      <c r="A6" s="99"/>
      <c r="B6" s="102"/>
      <c r="C6" s="105" t="s">
        <v>31</v>
      </c>
      <c r="D6" s="108" t="s">
        <v>32</v>
      </c>
      <c r="E6" s="66" t="s">
        <v>3</v>
      </c>
      <c r="F6" s="57"/>
    </row>
    <row r="7" spans="1:6" ht="15">
      <c r="A7" s="100"/>
      <c r="B7" s="103"/>
      <c r="C7" s="107"/>
      <c r="D7" s="109"/>
      <c r="E7" s="67" t="s">
        <v>48</v>
      </c>
      <c r="F7" s="57"/>
    </row>
    <row r="8" spans="1:6" ht="15.75">
      <c r="A8" s="110" t="s">
        <v>6</v>
      </c>
      <c r="B8" s="111"/>
      <c r="C8" s="111"/>
      <c r="D8" s="111"/>
      <c r="E8" s="112"/>
      <c r="F8" s="56"/>
    </row>
    <row r="9" spans="1:6" ht="16.5" customHeight="1">
      <c r="A9" s="6">
        <v>1</v>
      </c>
      <c r="B9" s="30" t="s">
        <v>51</v>
      </c>
      <c r="C9" s="9">
        <v>1430257</v>
      </c>
      <c r="D9" s="9">
        <v>1430257</v>
      </c>
      <c r="E9" s="38">
        <f>D9-C9</f>
        <v>0</v>
      </c>
      <c r="F9" s="58"/>
    </row>
    <row r="10" spans="1:6" ht="17.25" customHeight="1">
      <c r="A10" s="6">
        <v>2</v>
      </c>
      <c r="B10" s="30" t="s">
        <v>22</v>
      </c>
      <c r="C10" s="9"/>
      <c r="D10" s="9">
        <v>40000</v>
      </c>
      <c r="E10" s="38">
        <f>D10-C10</f>
        <v>40000</v>
      </c>
      <c r="F10" s="58"/>
    </row>
    <row r="11" spans="1:6" ht="17.25" customHeight="1">
      <c r="A11" s="6">
        <v>3</v>
      </c>
      <c r="B11" s="30" t="s">
        <v>7</v>
      </c>
      <c r="C11" s="9">
        <v>4457400</v>
      </c>
      <c r="D11" s="35">
        <v>4637000</v>
      </c>
      <c r="E11" s="38">
        <f>D11-C11</f>
        <v>179600</v>
      </c>
      <c r="F11" s="58"/>
    </row>
    <row r="12" spans="1:6" ht="30.75" customHeight="1">
      <c r="A12" s="6">
        <v>4</v>
      </c>
      <c r="B12" s="30" t="s">
        <v>8</v>
      </c>
      <c r="C12" s="9">
        <v>32500</v>
      </c>
      <c r="D12" s="34">
        <v>35082.2</v>
      </c>
      <c r="E12" s="38">
        <f>D12-C12</f>
        <v>2582.199999999997</v>
      </c>
      <c r="F12" s="58"/>
    </row>
    <row r="13" spans="1:6" ht="15.75">
      <c r="A13" s="2"/>
      <c r="B13" s="5" t="s">
        <v>17</v>
      </c>
      <c r="C13" s="10">
        <f>SUM(C9:C12)</f>
        <v>5920157</v>
      </c>
      <c r="D13" s="42">
        <f>SUM(D9:D12)</f>
        <v>6142339.2</v>
      </c>
      <c r="E13" s="42">
        <f>D13-C13</f>
        <v>222182.2000000002</v>
      </c>
      <c r="F13" s="59"/>
    </row>
    <row r="14" spans="1:6" ht="15.75">
      <c r="A14" s="110" t="s">
        <v>10</v>
      </c>
      <c r="B14" s="111"/>
      <c r="C14" s="111"/>
      <c r="D14" s="111"/>
      <c r="E14" s="112"/>
      <c r="F14" s="56"/>
    </row>
    <row r="15" spans="1:6" ht="15.75">
      <c r="A15" s="8">
        <v>1</v>
      </c>
      <c r="B15" s="2" t="s">
        <v>49</v>
      </c>
      <c r="C15" s="11">
        <v>2746500</v>
      </c>
      <c r="D15" s="35">
        <v>2746188.82</v>
      </c>
      <c r="E15" s="38">
        <f aca="true" t="shared" si="0" ref="E15:E33">D15-C15</f>
        <v>-311.18000000016764</v>
      </c>
      <c r="F15" s="58"/>
    </row>
    <row r="16" spans="1:6" ht="31.5">
      <c r="A16" s="8">
        <v>2</v>
      </c>
      <c r="B16" s="31" t="s">
        <v>50</v>
      </c>
      <c r="C16" s="11">
        <v>250000</v>
      </c>
      <c r="D16" s="35">
        <v>249947.5</v>
      </c>
      <c r="E16" s="38">
        <f t="shared" si="0"/>
        <v>-52.5</v>
      </c>
      <c r="F16" s="58"/>
    </row>
    <row r="17" spans="1:6" ht="15.75">
      <c r="A17" s="8">
        <v>3</v>
      </c>
      <c r="B17" s="2" t="s">
        <v>40</v>
      </c>
      <c r="C17" s="11">
        <v>897193</v>
      </c>
      <c r="D17" s="35">
        <v>895937.92</v>
      </c>
      <c r="E17" s="38">
        <f t="shared" si="0"/>
        <v>-1255.079999999958</v>
      </c>
      <c r="F17" s="58"/>
    </row>
    <row r="18" spans="1:6" ht="63" customHeight="1">
      <c r="A18" s="14">
        <v>4</v>
      </c>
      <c r="B18" s="31" t="s">
        <v>29</v>
      </c>
      <c r="C18" s="13">
        <v>40000</v>
      </c>
      <c r="D18" s="35">
        <v>33578.8</v>
      </c>
      <c r="E18" s="38">
        <f t="shared" si="0"/>
        <v>-6421.199999999997</v>
      </c>
      <c r="F18" s="58"/>
    </row>
    <row r="19" spans="1:6" ht="33" customHeight="1">
      <c r="A19" s="8">
        <v>5</v>
      </c>
      <c r="B19" s="30" t="s">
        <v>30</v>
      </c>
      <c r="C19" s="11">
        <v>220000</v>
      </c>
      <c r="D19" s="35">
        <v>220000</v>
      </c>
      <c r="E19" s="38">
        <f t="shared" si="0"/>
        <v>0</v>
      </c>
      <c r="F19" s="58"/>
    </row>
    <row r="20" spans="1:6" ht="35.25" customHeight="1">
      <c r="A20" s="14">
        <v>6</v>
      </c>
      <c r="B20" s="31" t="s">
        <v>23</v>
      </c>
      <c r="C20" s="13">
        <v>77000</v>
      </c>
      <c r="D20" s="35">
        <v>76510</v>
      </c>
      <c r="E20" s="38">
        <f t="shared" si="0"/>
        <v>-490</v>
      </c>
      <c r="F20" s="58"/>
    </row>
    <row r="21" spans="1:6" ht="35.25" customHeight="1">
      <c r="A21" s="8">
        <v>7</v>
      </c>
      <c r="B21" s="30" t="s">
        <v>52</v>
      </c>
      <c r="C21" s="9">
        <v>16000</v>
      </c>
      <c r="D21" s="35">
        <v>16000</v>
      </c>
      <c r="E21" s="38">
        <f t="shared" si="0"/>
        <v>0</v>
      </c>
      <c r="F21" s="58"/>
    </row>
    <row r="22" spans="1:6" ht="15.75">
      <c r="A22" s="8">
        <v>8</v>
      </c>
      <c r="B22" s="2" t="s">
        <v>19</v>
      </c>
      <c r="C22" s="9">
        <v>462000</v>
      </c>
      <c r="D22" s="35">
        <v>452739.96</v>
      </c>
      <c r="E22" s="38">
        <f t="shared" si="0"/>
        <v>-9260.039999999979</v>
      </c>
      <c r="F22" s="58"/>
    </row>
    <row r="23" spans="1:6" ht="15.75">
      <c r="A23" s="8">
        <v>9</v>
      </c>
      <c r="B23" s="2" t="s">
        <v>11</v>
      </c>
      <c r="C23" s="9">
        <v>30000</v>
      </c>
      <c r="D23" s="35">
        <v>30000</v>
      </c>
      <c r="E23" s="38">
        <f t="shared" si="0"/>
        <v>0</v>
      </c>
      <c r="F23" s="58"/>
    </row>
    <row r="24" spans="1:6" ht="15.75">
      <c r="A24" s="8">
        <v>10</v>
      </c>
      <c r="B24" s="2" t="s">
        <v>33</v>
      </c>
      <c r="C24" s="9">
        <v>3000</v>
      </c>
      <c r="D24" s="35">
        <v>2652</v>
      </c>
      <c r="E24" s="38">
        <f t="shared" si="0"/>
        <v>-348</v>
      </c>
      <c r="F24" s="58"/>
    </row>
    <row r="25" spans="1:6" ht="33" customHeight="1">
      <c r="A25" s="8">
        <v>11</v>
      </c>
      <c r="B25" s="30" t="s">
        <v>46</v>
      </c>
      <c r="C25" s="9">
        <v>148000</v>
      </c>
      <c r="D25" s="35">
        <v>146178</v>
      </c>
      <c r="E25" s="38">
        <f t="shared" si="0"/>
        <v>-1822</v>
      </c>
      <c r="F25" s="58"/>
    </row>
    <row r="26" spans="1:6" ht="35.25" customHeight="1">
      <c r="A26" s="8">
        <v>12</v>
      </c>
      <c r="B26" s="30" t="s">
        <v>42</v>
      </c>
      <c r="C26" s="9">
        <v>20000</v>
      </c>
      <c r="D26" s="35">
        <v>19369.4</v>
      </c>
      <c r="E26" s="38">
        <f t="shared" si="0"/>
        <v>-630.5999999999985</v>
      </c>
      <c r="F26" s="58"/>
    </row>
    <row r="27" spans="1:6" ht="15.75">
      <c r="A27" s="8">
        <v>13</v>
      </c>
      <c r="B27" s="2" t="s">
        <v>12</v>
      </c>
      <c r="C27" s="9">
        <v>70000</v>
      </c>
      <c r="D27" s="35">
        <v>57085</v>
      </c>
      <c r="E27" s="38">
        <f t="shared" si="0"/>
        <v>-12915</v>
      </c>
      <c r="F27" s="58"/>
    </row>
    <row r="28" spans="1:6" ht="15.75">
      <c r="A28" s="8">
        <v>14</v>
      </c>
      <c r="B28" s="2" t="s">
        <v>13</v>
      </c>
      <c r="C28" s="9">
        <v>54000</v>
      </c>
      <c r="D28" s="35">
        <v>51205.32</v>
      </c>
      <c r="E28" s="38">
        <f t="shared" si="0"/>
        <v>-2794.6800000000003</v>
      </c>
      <c r="F28" s="58"/>
    </row>
    <row r="29" spans="1:6" ht="15.75">
      <c r="A29" s="8">
        <v>15</v>
      </c>
      <c r="B29" s="2" t="s">
        <v>14</v>
      </c>
      <c r="C29" s="9">
        <v>25000</v>
      </c>
      <c r="D29" s="35">
        <v>25000</v>
      </c>
      <c r="E29" s="38">
        <f t="shared" si="0"/>
        <v>0</v>
      </c>
      <c r="F29" s="58"/>
    </row>
    <row r="30" spans="1:6" ht="15.75">
      <c r="A30" s="8">
        <v>16</v>
      </c>
      <c r="B30" s="2" t="s">
        <v>15</v>
      </c>
      <c r="C30" s="9">
        <v>50000</v>
      </c>
      <c r="D30" s="35">
        <v>49950</v>
      </c>
      <c r="E30" s="38">
        <f t="shared" si="0"/>
        <v>-50</v>
      </c>
      <c r="F30" s="58"/>
    </row>
    <row r="31" spans="1:6" ht="31.5">
      <c r="A31" s="8">
        <v>17</v>
      </c>
      <c r="B31" s="30" t="s">
        <v>16</v>
      </c>
      <c r="C31" s="9">
        <v>380000</v>
      </c>
      <c r="D31" s="35">
        <v>362000</v>
      </c>
      <c r="E31" s="38">
        <f t="shared" si="0"/>
        <v>-18000</v>
      </c>
      <c r="F31" s="58"/>
    </row>
    <row r="32" spans="1:6" ht="18" customHeight="1">
      <c r="A32" s="8">
        <v>18</v>
      </c>
      <c r="B32" s="30" t="s">
        <v>53</v>
      </c>
      <c r="C32" s="9">
        <v>431464</v>
      </c>
      <c r="D32" s="35">
        <v>203639</v>
      </c>
      <c r="E32" s="38">
        <f t="shared" si="0"/>
        <v>-227825</v>
      </c>
      <c r="F32" s="58"/>
    </row>
    <row r="33" spans="1:6" ht="15.75">
      <c r="A33" s="8">
        <v>19</v>
      </c>
      <c r="B33" s="5" t="s">
        <v>17</v>
      </c>
      <c r="C33" s="10">
        <f>SUM(C15:C32)</f>
        <v>5920157</v>
      </c>
      <c r="D33" s="42">
        <f>SUM(D15:D32)</f>
        <v>5637981.72</v>
      </c>
      <c r="E33" s="42">
        <f t="shared" si="0"/>
        <v>-282175.28000000026</v>
      </c>
      <c r="F33" s="59"/>
    </row>
    <row r="34" spans="1:8" ht="15.75">
      <c r="A34" s="49">
        <v>20</v>
      </c>
      <c r="B34" s="36" t="s">
        <v>79</v>
      </c>
      <c r="C34" s="43"/>
      <c r="D34" s="38">
        <f>D13-D33</f>
        <v>504357.48000000045</v>
      </c>
      <c r="E34" s="43"/>
      <c r="G34" s="61">
        <v>15000</v>
      </c>
      <c r="H34" t="s">
        <v>71</v>
      </c>
    </row>
    <row r="35" spans="7:8" ht="15.75">
      <c r="G35" s="62">
        <v>36955.16</v>
      </c>
      <c r="H35" t="s">
        <v>72</v>
      </c>
    </row>
    <row r="36" spans="1:8" ht="15.75">
      <c r="A36" s="95" t="s">
        <v>37</v>
      </c>
      <c r="B36" s="95"/>
      <c r="C36" s="95"/>
      <c r="D36" s="95"/>
      <c r="E36" s="95"/>
      <c r="G36" s="63">
        <v>20000</v>
      </c>
      <c r="H36" t="s">
        <v>73</v>
      </c>
    </row>
    <row r="37" spans="7:8" ht="15.75">
      <c r="G37" s="62">
        <v>11740</v>
      </c>
      <c r="H37" t="s">
        <v>74</v>
      </c>
    </row>
    <row r="38" spans="1:12" ht="15.75">
      <c r="A38" s="95" t="s">
        <v>38</v>
      </c>
      <c r="B38" s="95"/>
      <c r="C38" s="95"/>
      <c r="D38" s="95"/>
      <c r="E38" s="95"/>
      <c r="G38" s="63">
        <v>6518.04</v>
      </c>
      <c r="H38" t="s">
        <v>75</v>
      </c>
      <c r="K38">
        <v>6088.04</v>
      </c>
      <c r="L38">
        <v>430</v>
      </c>
    </row>
    <row r="39" spans="7:8" ht="15.75">
      <c r="G39" s="62">
        <v>39850</v>
      </c>
      <c r="H39" t="s">
        <v>76</v>
      </c>
    </row>
    <row r="40" spans="7:8" ht="15.75">
      <c r="G40" s="63">
        <v>1123.4</v>
      </c>
      <c r="H40" t="s">
        <v>77</v>
      </c>
    </row>
    <row r="41" spans="7:8" ht="15.75">
      <c r="G41" s="64">
        <v>2299</v>
      </c>
      <c r="H41" t="s">
        <v>78</v>
      </c>
    </row>
    <row r="42" ht="15">
      <c r="G42" s="60">
        <f>SUM(G34:G41)</f>
        <v>133485.6</v>
      </c>
    </row>
  </sheetData>
  <sheetProtection/>
  <mergeCells count="12">
    <mergeCell ref="A38:E38"/>
    <mergeCell ref="A1:E1"/>
    <mergeCell ref="A2:E2"/>
    <mergeCell ref="A3:E3"/>
    <mergeCell ref="A4:A7"/>
    <mergeCell ref="B4:B7"/>
    <mergeCell ref="C4:D5"/>
    <mergeCell ref="C6:C7"/>
    <mergeCell ref="D6:D7"/>
    <mergeCell ref="A8:E8"/>
    <mergeCell ref="A14:E14"/>
    <mergeCell ref="A36:E36"/>
  </mergeCells>
  <printOptions/>
  <pageMargins left="0.23" right="0.16" top="0.33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4">
      <selection activeCell="F35" sqref="F35"/>
    </sheetView>
  </sheetViews>
  <sheetFormatPr defaultColWidth="9.140625" defaultRowHeight="15"/>
  <cols>
    <col min="1" max="1" width="4.421875" style="0" customWidth="1"/>
    <col min="2" max="2" width="29.00390625" style="0" customWidth="1"/>
    <col min="3" max="3" width="13.7109375" style="0" customWidth="1"/>
    <col min="4" max="4" width="13.8515625" style="0" customWidth="1"/>
    <col min="5" max="5" width="16.00390625" style="0" customWidth="1"/>
    <col min="6" max="6" width="17.00390625" style="0" customWidth="1"/>
    <col min="7" max="7" width="39.28125" style="0" customWidth="1"/>
    <col min="8" max="8" width="27.7109375" style="0" customWidth="1"/>
  </cols>
  <sheetData>
    <row r="1" spans="1:7" ht="15.75">
      <c r="A1" s="117" t="s">
        <v>34</v>
      </c>
      <c r="B1" s="117"/>
      <c r="C1" s="117"/>
      <c r="D1" s="117"/>
      <c r="E1" s="117"/>
      <c r="F1" s="117"/>
      <c r="G1" s="117"/>
    </row>
    <row r="2" spans="1:7" ht="15.75">
      <c r="A2" s="97" t="s">
        <v>80</v>
      </c>
      <c r="B2" s="97"/>
      <c r="C2" s="97"/>
      <c r="D2" s="97"/>
      <c r="E2" s="97"/>
      <c r="F2" s="97"/>
      <c r="G2" s="97"/>
    </row>
    <row r="3" spans="1:7" ht="15.75">
      <c r="A3" s="98" t="s">
        <v>1</v>
      </c>
      <c r="B3" s="101" t="s">
        <v>2</v>
      </c>
      <c r="C3" s="119" t="s">
        <v>18</v>
      </c>
      <c r="D3" s="119"/>
      <c r="E3" s="15" t="s">
        <v>24</v>
      </c>
      <c r="F3" s="1" t="s">
        <v>24</v>
      </c>
      <c r="G3" s="116" t="s">
        <v>35</v>
      </c>
    </row>
    <row r="4" spans="1:7" ht="15.75" customHeight="1">
      <c r="A4" s="99"/>
      <c r="B4" s="118"/>
      <c r="C4" s="101" t="s">
        <v>61</v>
      </c>
      <c r="D4" s="101" t="s">
        <v>85</v>
      </c>
      <c r="E4" s="18" t="s">
        <v>25</v>
      </c>
      <c r="F4" s="17" t="s">
        <v>25</v>
      </c>
      <c r="G4" s="116"/>
    </row>
    <row r="5" spans="1:7" ht="15.75">
      <c r="A5" s="100"/>
      <c r="B5" s="4"/>
      <c r="C5" s="103"/>
      <c r="D5" s="103"/>
      <c r="E5" s="4" t="s">
        <v>26</v>
      </c>
      <c r="F5" s="3" t="s">
        <v>21</v>
      </c>
      <c r="G5" s="116"/>
    </row>
    <row r="6" spans="1:7" ht="15.75">
      <c r="A6" s="110" t="s">
        <v>6</v>
      </c>
      <c r="B6" s="111"/>
      <c r="C6" s="111"/>
      <c r="D6" s="111"/>
      <c r="E6" s="111"/>
      <c r="F6" s="111"/>
      <c r="G6" s="112"/>
    </row>
    <row r="7" spans="1:7" ht="47.25">
      <c r="A7" s="3">
        <v>1</v>
      </c>
      <c r="B7" s="89" t="s">
        <v>100</v>
      </c>
      <c r="C7" s="84">
        <v>494555</v>
      </c>
      <c r="D7" s="86">
        <v>0</v>
      </c>
      <c r="E7" s="82">
        <f>D7-C7</f>
        <v>-494555</v>
      </c>
      <c r="F7" s="83">
        <f>D7/C7*100-100</f>
        <v>-100</v>
      </c>
      <c r="G7" s="52" t="s">
        <v>101</v>
      </c>
    </row>
    <row r="8" spans="1:7" ht="31.5">
      <c r="A8" s="3">
        <v>2</v>
      </c>
      <c r="B8" s="89" t="s">
        <v>22</v>
      </c>
      <c r="C8" s="84"/>
      <c r="D8" s="86"/>
      <c r="E8" s="82">
        <f>D8-C8</f>
        <v>0</v>
      </c>
      <c r="F8" s="83"/>
      <c r="G8" s="37" t="s">
        <v>108</v>
      </c>
    </row>
    <row r="9" spans="1:8" ht="63">
      <c r="A9" s="69">
        <v>3</v>
      </c>
      <c r="B9" s="90" t="s">
        <v>7</v>
      </c>
      <c r="C9" s="77">
        <v>5340000</v>
      </c>
      <c r="D9" s="77">
        <v>5544000</v>
      </c>
      <c r="E9" s="78">
        <f>D9-C9</f>
        <v>204000</v>
      </c>
      <c r="F9" s="79">
        <f>D9/C9*100-100</f>
        <v>3.820224719101134</v>
      </c>
      <c r="G9" s="71" t="s">
        <v>102</v>
      </c>
      <c r="H9" t="s">
        <v>107</v>
      </c>
    </row>
    <row r="10" spans="1:7" ht="15.75">
      <c r="A10" s="7"/>
      <c r="B10" s="16" t="s">
        <v>9</v>
      </c>
      <c r="C10" s="87">
        <f>SUM(C7:C9)</f>
        <v>5834555</v>
      </c>
      <c r="D10" s="87">
        <f>SUM(D7:D9)</f>
        <v>5544000</v>
      </c>
      <c r="E10" s="88">
        <f>SUM(E7:E9)</f>
        <v>-290555</v>
      </c>
      <c r="F10" s="83">
        <f>D10/C10*100-100</f>
        <v>-4.97989992381595</v>
      </c>
      <c r="G10" s="36"/>
    </row>
    <row r="11" spans="1:7" ht="15.75">
      <c r="A11" s="110" t="s">
        <v>10</v>
      </c>
      <c r="B11" s="111"/>
      <c r="C11" s="111"/>
      <c r="D11" s="111"/>
      <c r="E11" s="111"/>
      <c r="F11" s="111"/>
      <c r="G11" s="112"/>
    </row>
    <row r="12" spans="1:7" ht="66.75" customHeight="1">
      <c r="A12" s="69">
        <v>1</v>
      </c>
      <c r="B12" s="91" t="s">
        <v>44</v>
      </c>
      <c r="C12" s="77">
        <v>2926540</v>
      </c>
      <c r="D12" s="77">
        <v>2926540</v>
      </c>
      <c r="E12" s="78">
        <f aca="true" t="shared" si="0" ref="E12:E18">D12-C12</f>
        <v>0</v>
      </c>
      <c r="F12" s="79">
        <f aca="true" t="shared" si="1" ref="F12:F30">D12/C12*100-100</f>
        <v>0</v>
      </c>
      <c r="G12" s="70" t="s">
        <v>98</v>
      </c>
    </row>
    <row r="13" spans="1:7" ht="68.25" customHeight="1">
      <c r="A13" s="69">
        <v>2</v>
      </c>
      <c r="B13" s="91" t="s">
        <v>39</v>
      </c>
      <c r="C13" s="77">
        <v>200000</v>
      </c>
      <c r="D13" s="77">
        <v>40000</v>
      </c>
      <c r="E13" s="80">
        <f t="shared" si="0"/>
        <v>-160000</v>
      </c>
      <c r="F13" s="79">
        <f t="shared" si="1"/>
        <v>-80</v>
      </c>
      <c r="G13" s="71" t="s">
        <v>93</v>
      </c>
    </row>
    <row r="14" spans="1:7" ht="66.75" customHeight="1">
      <c r="A14" s="69">
        <v>3</v>
      </c>
      <c r="B14" s="92" t="s">
        <v>40</v>
      </c>
      <c r="C14" s="77">
        <v>938015</v>
      </c>
      <c r="D14" s="77">
        <v>894655</v>
      </c>
      <c r="E14" s="78">
        <f t="shared" si="0"/>
        <v>-43360</v>
      </c>
      <c r="F14" s="79">
        <f t="shared" si="1"/>
        <v>-4.6225273583045094</v>
      </c>
      <c r="G14" s="70" t="s">
        <v>87</v>
      </c>
    </row>
    <row r="15" spans="1:7" ht="110.25">
      <c r="A15" s="69">
        <v>4</v>
      </c>
      <c r="B15" s="72" t="s">
        <v>86</v>
      </c>
      <c r="C15" s="77">
        <v>70000</v>
      </c>
      <c r="D15" s="77">
        <v>60000</v>
      </c>
      <c r="E15" s="80">
        <f t="shared" si="0"/>
        <v>-10000</v>
      </c>
      <c r="F15" s="79">
        <f t="shared" si="1"/>
        <v>-14.285714285714292</v>
      </c>
      <c r="G15" s="71" t="s">
        <v>57</v>
      </c>
    </row>
    <row r="16" spans="1:7" ht="48" customHeight="1">
      <c r="A16" s="8">
        <v>5</v>
      </c>
      <c r="B16" s="30" t="s">
        <v>43</v>
      </c>
      <c r="C16" s="81">
        <v>220000</v>
      </c>
      <c r="D16" s="81">
        <v>100000</v>
      </c>
      <c r="E16" s="82">
        <f t="shared" si="0"/>
        <v>-120000</v>
      </c>
      <c r="F16" s="83">
        <f t="shared" si="1"/>
        <v>-54.54545454545455</v>
      </c>
      <c r="G16" s="73" t="s">
        <v>88</v>
      </c>
    </row>
    <row r="17" spans="1:8" ht="65.25" customHeight="1">
      <c r="A17" s="8">
        <v>6</v>
      </c>
      <c r="B17" s="30" t="s">
        <v>23</v>
      </c>
      <c r="C17" s="84">
        <v>84000</v>
      </c>
      <c r="D17" s="84">
        <v>90000</v>
      </c>
      <c r="E17" s="85">
        <f t="shared" si="0"/>
        <v>6000</v>
      </c>
      <c r="F17" s="83">
        <f t="shared" si="1"/>
        <v>7.142857142857139</v>
      </c>
      <c r="G17" s="37" t="s">
        <v>63</v>
      </c>
      <c r="H17" s="53"/>
    </row>
    <row r="18" spans="1:7" ht="47.25">
      <c r="A18" s="8">
        <v>7</v>
      </c>
      <c r="B18" s="33" t="s">
        <v>41</v>
      </c>
      <c r="C18" s="84">
        <v>40000</v>
      </c>
      <c r="D18" s="84">
        <v>42000</v>
      </c>
      <c r="E18" s="82">
        <f t="shared" si="0"/>
        <v>2000</v>
      </c>
      <c r="F18" s="83">
        <f t="shared" si="1"/>
        <v>5</v>
      </c>
      <c r="G18" s="76" t="s">
        <v>94</v>
      </c>
    </row>
    <row r="19" spans="1:7" ht="39.75" customHeight="1">
      <c r="A19" s="8">
        <v>8</v>
      </c>
      <c r="B19" s="93" t="s">
        <v>19</v>
      </c>
      <c r="C19" s="84">
        <v>498000</v>
      </c>
      <c r="D19" s="84">
        <v>533805</v>
      </c>
      <c r="E19" s="82">
        <f>D19-C19</f>
        <v>35805</v>
      </c>
      <c r="F19" s="83">
        <f t="shared" si="1"/>
        <v>7.189759036144579</v>
      </c>
      <c r="G19" s="76"/>
    </row>
    <row r="20" spans="1:7" ht="47.25">
      <c r="A20" s="8">
        <v>9</v>
      </c>
      <c r="B20" s="94" t="s">
        <v>11</v>
      </c>
      <c r="C20" s="84">
        <v>35000</v>
      </c>
      <c r="D20" s="84">
        <v>27000</v>
      </c>
      <c r="E20" s="82">
        <f aca="true" t="shared" si="2" ref="E20:E29">D20-C20</f>
        <v>-8000</v>
      </c>
      <c r="F20" s="83">
        <f t="shared" si="1"/>
        <v>-22.857142857142847</v>
      </c>
      <c r="G20" s="37" t="s">
        <v>89</v>
      </c>
    </row>
    <row r="21" spans="1:7" ht="47.25">
      <c r="A21" s="8">
        <v>10</v>
      </c>
      <c r="B21" s="94" t="s">
        <v>64</v>
      </c>
      <c r="C21" s="84">
        <v>1000</v>
      </c>
      <c r="D21" s="84">
        <v>1000</v>
      </c>
      <c r="E21" s="82">
        <f t="shared" si="2"/>
        <v>0</v>
      </c>
      <c r="F21" s="83">
        <f t="shared" si="1"/>
        <v>0</v>
      </c>
      <c r="G21" s="37" t="s">
        <v>103</v>
      </c>
    </row>
    <row r="22" spans="1:7" ht="69" customHeight="1">
      <c r="A22" s="69">
        <v>11</v>
      </c>
      <c r="B22" s="91" t="s">
        <v>67</v>
      </c>
      <c r="C22" s="77">
        <v>138000</v>
      </c>
      <c r="D22" s="77">
        <v>75000</v>
      </c>
      <c r="E22" s="78">
        <f t="shared" si="2"/>
        <v>-63000</v>
      </c>
      <c r="F22" s="79">
        <f t="shared" si="1"/>
        <v>-45.652173913043484</v>
      </c>
      <c r="G22" s="75" t="s">
        <v>90</v>
      </c>
    </row>
    <row r="23" spans="1:7" ht="62.25" customHeight="1">
      <c r="A23" s="8">
        <v>12</v>
      </c>
      <c r="B23" s="93" t="s">
        <v>42</v>
      </c>
      <c r="C23" s="84">
        <v>22000</v>
      </c>
      <c r="D23" s="84">
        <v>22000</v>
      </c>
      <c r="E23" s="82">
        <f t="shared" si="2"/>
        <v>0</v>
      </c>
      <c r="F23" s="83">
        <f t="shared" si="1"/>
        <v>0</v>
      </c>
      <c r="G23" s="74" t="s">
        <v>106</v>
      </c>
    </row>
    <row r="24" spans="1:7" ht="33.75" customHeight="1">
      <c r="A24" s="8">
        <v>13</v>
      </c>
      <c r="B24" s="94" t="s">
        <v>12</v>
      </c>
      <c r="C24" s="84">
        <v>66000</v>
      </c>
      <c r="D24" s="84">
        <v>66000</v>
      </c>
      <c r="E24" s="82">
        <f t="shared" si="2"/>
        <v>0</v>
      </c>
      <c r="F24" s="83">
        <f t="shared" si="1"/>
        <v>0</v>
      </c>
      <c r="G24" s="74" t="s">
        <v>104</v>
      </c>
    </row>
    <row r="25" spans="1:7" ht="63">
      <c r="A25" s="8">
        <v>14</v>
      </c>
      <c r="B25" s="94" t="s">
        <v>13</v>
      </c>
      <c r="C25" s="84">
        <v>59000</v>
      </c>
      <c r="D25" s="84">
        <v>54000</v>
      </c>
      <c r="E25" s="82">
        <f t="shared" si="2"/>
        <v>-5000</v>
      </c>
      <c r="F25" s="83">
        <f t="shared" si="1"/>
        <v>-8.474576271186436</v>
      </c>
      <c r="G25" s="37" t="s">
        <v>105</v>
      </c>
    </row>
    <row r="26" spans="1:7" ht="63">
      <c r="A26" s="8">
        <v>15</v>
      </c>
      <c r="B26" s="94" t="s">
        <v>14</v>
      </c>
      <c r="C26" s="84">
        <v>35000</v>
      </c>
      <c r="D26" s="84">
        <v>35000</v>
      </c>
      <c r="E26" s="82">
        <f t="shared" si="2"/>
        <v>0</v>
      </c>
      <c r="F26" s="83">
        <f t="shared" si="1"/>
        <v>0</v>
      </c>
      <c r="G26" s="52" t="s">
        <v>91</v>
      </c>
    </row>
    <row r="27" spans="1:7" ht="15.75">
      <c r="A27" s="8">
        <v>16</v>
      </c>
      <c r="B27" s="94" t="s">
        <v>15</v>
      </c>
      <c r="C27" s="84">
        <v>50000</v>
      </c>
      <c r="D27" s="84">
        <v>24000</v>
      </c>
      <c r="E27" s="82">
        <f t="shared" si="2"/>
        <v>-26000</v>
      </c>
      <c r="F27" s="83">
        <f t="shared" si="1"/>
        <v>-52</v>
      </c>
      <c r="G27" s="52"/>
    </row>
    <row r="28" spans="1:7" ht="47.25">
      <c r="A28" s="69">
        <v>17</v>
      </c>
      <c r="B28" s="91" t="s">
        <v>81</v>
      </c>
      <c r="C28" s="77">
        <v>372000</v>
      </c>
      <c r="D28" s="77">
        <v>473000</v>
      </c>
      <c r="E28" s="78">
        <f t="shared" si="2"/>
        <v>101000</v>
      </c>
      <c r="F28" s="79">
        <f t="shared" si="1"/>
        <v>27.150537634408607</v>
      </c>
      <c r="G28" s="71" t="s">
        <v>99</v>
      </c>
    </row>
    <row r="29" spans="1:7" ht="48" customHeight="1">
      <c r="A29" s="69">
        <v>18</v>
      </c>
      <c r="B29" s="91" t="s">
        <v>65</v>
      </c>
      <c r="C29" s="77">
        <v>80000</v>
      </c>
      <c r="D29" s="77">
        <v>80000</v>
      </c>
      <c r="E29" s="78">
        <f t="shared" si="2"/>
        <v>0</v>
      </c>
      <c r="F29" s="79">
        <f t="shared" si="1"/>
        <v>0</v>
      </c>
      <c r="G29" s="71" t="s">
        <v>95</v>
      </c>
    </row>
    <row r="30" spans="1:7" ht="15.75">
      <c r="A30" s="8"/>
      <c r="B30" s="5" t="s">
        <v>17</v>
      </c>
      <c r="C30" s="10">
        <f>C12+C13+C14+C15+C16+C17+C18+C19+C20+C21+C22+C23+C24+C25+C26+C27+C28+C29</f>
        <v>5834555</v>
      </c>
      <c r="D30" s="10">
        <f>D12+D13+D14+D15+D16+D17+D18+D19+D20+D21+D22+D23+D24+D25+D26+D27+D28+D29</f>
        <v>5544000</v>
      </c>
      <c r="E30" s="25">
        <f>E12+E13+E14+E15+E16+E17+E18+E19+E20+E21+E22+E23+E24+E25+E26+E27+E28+E29</f>
        <v>-290555</v>
      </c>
      <c r="F30" s="26">
        <f t="shared" si="1"/>
        <v>-4.97989992381595</v>
      </c>
      <c r="G30" s="36"/>
    </row>
    <row r="31" spans="1:6" ht="15">
      <c r="A31" s="22"/>
      <c r="B31" s="22"/>
      <c r="C31" s="22"/>
      <c r="D31" s="22"/>
      <c r="E31" s="22"/>
      <c r="F31" s="22"/>
    </row>
    <row r="32" spans="1:6" ht="15.75">
      <c r="A32" s="23"/>
      <c r="B32" s="23"/>
      <c r="C32" s="23"/>
      <c r="D32" s="23"/>
      <c r="E32" s="23"/>
      <c r="F32" s="23"/>
    </row>
    <row r="33" spans="1:6" ht="15.75">
      <c r="A33" s="24"/>
      <c r="B33" s="24"/>
      <c r="C33" s="24"/>
      <c r="D33" s="24"/>
      <c r="E33" s="24"/>
      <c r="F33" s="24"/>
    </row>
  </sheetData>
  <sheetProtection/>
  <mergeCells count="10">
    <mergeCell ref="G3:G5"/>
    <mergeCell ref="C4:C5"/>
    <mergeCell ref="D4:D5"/>
    <mergeCell ref="A6:G6"/>
    <mergeCell ref="A11:G11"/>
    <mergeCell ref="A1:G1"/>
    <mergeCell ref="A2:G2"/>
    <mergeCell ref="A3:A5"/>
    <mergeCell ref="B3:B4"/>
    <mergeCell ref="C3:D3"/>
  </mergeCells>
  <printOptions/>
  <pageMargins left="0.16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6">
      <selection activeCell="A35" sqref="A35:C35"/>
    </sheetView>
  </sheetViews>
  <sheetFormatPr defaultColWidth="9.140625" defaultRowHeight="15"/>
  <cols>
    <col min="1" max="1" width="6.28125" style="0" customWidth="1"/>
    <col min="2" max="2" width="63.421875" style="0" customWidth="1"/>
    <col min="3" max="3" width="15.00390625" style="0" customWidth="1"/>
  </cols>
  <sheetData>
    <row r="1" spans="1:3" ht="15.75">
      <c r="A1" s="97" t="s">
        <v>28</v>
      </c>
      <c r="B1" s="97"/>
      <c r="C1" s="97"/>
    </row>
    <row r="2" spans="1:3" ht="15.75">
      <c r="A2" s="97" t="s">
        <v>80</v>
      </c>
      <c r="B2" s="97"/>
      <c r="C2" s="97"/>
    </row>
    <row r="3" spans="1:3" ht="15.75">
      <c r="A3" s="123" t="s">
        <v>82</v>
      </c>
      <c r="B3" s="123"/>
      <c r="C3" s="123"/>
    </row>
    <row r="4" spans="1:3" ht="30.75" customHeight="1">
      <c r="A4" s="98" t="s">
        <v>1</v>
      </c>
      <c r="B4" s="104" t="s">
        <v>2</v>
      </c>
      <c r="C4" s="1" t="s">
        <v>55</v>
      </c>
    </row>
    <row r="5" spans="1:3" ht="32.25" customHeight="1">
      <c r="A5" s="100"/>
      <c r="B5" s="106"/>
      <c r="C5" s="3" t="s">
        <v>26</v>
      </c>
    </row>
    <row r="6" spans="1:3" ht="15.75">
      <c r="A6" s="110" t="s">
        <v>6</v>
      </c>
      <c r="B6" s="111"/>
      <c r="C6" s="124"/>
    </row>
    <row r="7" spans="1:8" ht="15.75">
      <c r="A7" s="6">
        <v>1</v>
      </c>
      <c r="B7" s="30" t="s">
        <v>66</v>
      </c>
      <c r="C7" s="9">
        <v>0</v>
      </c>
      <c r="H7" s="48"/>
    </row>
    <row r="8" spans="1:3" ht="33" customHeight="1">
      <c r="A8" s="6">
        <v>2</v>
      </c>
      <c r="B8" s="30" t="s">
        <v>97</v>
      </c>
      <c r="C8" s="39">
        <f>84*16500*4*100%</f>
        <v>5544000</v>
      </c>
    </row>
    <row r="9" spans="1:3" ht="15.75">
      <c r="A9" s="2"/>
      <c r="B9" s="5" t="s">
        <v>17</v>
      </c>
      <c r="C9" s="10">
        <f>C7+C8</f>
        <v>5544000</v>
      </c>
    </row>
    <row r="10" spans="1:3" ht="15.75">
      <c r="A10" s="110" t="s">
        <v>10</v>
      </c>
      <c r="B10" s="111"/>
      <c r="C10" s="112"/>
    </row>
    <row r="11" spans="1:3" ht="15.75">
      <c r="A11" s="8">
        <v>1</v>
      </c>
      <c r="B11" s="2" t="s">
        <v>49</v>
      </c>
      <c r="C11" s="11">
        <v>2926540</v>
      </c>
    </row>
    <row r="12" spans="1:3" ht="25.5" customHeight="1">
      <c r="A12" s="14">
        <v>2</v>
      </c>
      <c r="B12" s="32" t="s">
        <v>50</v>
      </c>
      <c r="C12" s="12">
        <v>40000</v>
      </c>
    </row>
    <row r="13" spans="1:3" ht="15.75">
      <c r="A13" s="8">
        <v>3</v>
      </c>
      <c r="B13" s="2" t="s">
        <v>40</v>
      </c>
      <c r="C13" s="11">
        <f>(C11*30.2%)+(C12*27.1%)</f>
        <v>894655.08</v>
      </c>
    </row>
    <row r="14" spans="1:3" ht="50.25" customHeight="1">
      <c r="A14" s="14">
        <v>4</v>
      </c>
      <c r="B14" s="31" t="s">
        <v>96</v>
      </c>
      <c r="C14" s="13">
        <v>60000</v>
      </c>
    </row>
    <row r="15" spans="1:3" ht="15.75">
      <c r="A15" s="8">
        <v>5</v>
      </c>
      <c r="B15" s="30" t="s">
        <v>45</v>
      </c>
      <c r="C15" s="11">
        <v>100000</v>
      </c>
    </row>
    <row r="16" spans="1:3" ht="31.5">
      <c r="A16" s="14">
        <v>6</v>
      </c>
      <c r="B16" s="31" t="s">
        <v>23</v>
      </c>
      <c r="C16" s="13">
        <v>90000</v>
      </c>
    </row>
    <row r="17" spans="1:3" ht="31.5">
      <c r="A17" s="8">
        <v>7</v>
      </c>
      <c r="B17" s="30" t="s">
        <v>84</v>
      </c>
      <c r="C17" s="9">
        <v>42000</v>
      </c>
    </row>
    <row r="18" spans="1:3" ht="15.75">
      <c r="A18" s="8">
        <v>8</v>
      </c>
      <c r="B18" s="2" t="s">
        <v>19</v>
      </c>
      <c r="C18" s="9">
        <v>533805</v>
      </c>
    </row>
    <row r="19" spans="1:3" ht="15.75">
      <c r="A19" s="8">
        <v>9</v>
      </c>
      <c r="B19" s="2" t="s">
        <v>11</v>
      </c>
      <c r="C19" s="9">
        <v>27000</v>
      </c>
    </row>
    <row r="20" spans="1:3" ht="15.75">
      <c r="A20" s="8">
        <v>10</v>
      </c>
      <c r="B20" s="2" t="s">
        <v>69</v>
      </c>
      <c r="C20" s="9">
        <v>1000</v>
      </c>
    </row>
    <row r="21" spans="1:3" ht="15.75">
      <c r="A21" s="8">
        <v>11</v>
      </c>
      <c r="B21" s="30" t="s">
        <v>68</v>
      </c>
      <c r="C21" s="9">
        <v>75000</v>
      </c>
    </row>
    <row r="22" spans="1:3" ht="15.75">
      <c r="A22" s="8">
        <v>12</v>
      </c>
      <c r="B22" s="30" t="s">
        <v>42</v>
      </c>
      <c r="C22" s="9">
        <v>22000</v>
      </c>
    </row>
    <row r="23" spans="1:3" ht="15.75">
      <c r="A23" s="8">
        <v>13</v>
      </c>
      <c r="B23" s="2" t="s">
        <v>12</v>
      </c>
      <c r="C23" s="9">
        <v>66000</v>
      </c>
    </row>
    <row r="24" spans="1:3" ht="15.75">
      <c r="A24" s="8">
        <v>14</v>
      </c>
      <c r="B24" s="2" t="s">
        <v>13</v>
      </c>
      <c r="C24" s="9">
        <v>54000</v>
      </c>
    </row>
    <row r="25" spans="1:3" ht="15.75">
      <c r="A25" s="8">
        <v>15</v>
      </c>
      <c r="B25" s="2" t="s">
        <v>14</v>
      </c>
      <c r="C25" s="9">
        <v>35000</v>
      </c>
    </row>
    <row r="26" spans="1:3" ht="15.75">
      <c r="A26" s="8">
        <v>16</v>
      </c>
      <c r="B26" s="2" t="s">
        <v>15</v>
      </c>
      <c r="C26" s="9">
        <v>24000</v>
      </c>
    </row>
    <row r="27" spans="1:3" ht="15.75">
      <c r="A27" s="8">
        <v>17</v>
      </c>
      <c r="B27" s="30" t="s">
        <v>83</v>
      </c>
      <c r="C27" s="9">
        <v>473000</v>
      </c>
    </row>
    <row r="28" spans="1:3" ht="15.75">
      <c r="A28" s="8">
        <v>18</v>
      </c>
      <c r="B28" s="30" t="s">
        <v>92</v>
      </c>
      <c r="C28" s="9">
        <v>80000</v>
      </c>
    </row>
    <row r="29" spans="1:3" ht="15.75">
      <c r="A29" s="8"/>
      <c r="B29" s="68" t="s">
        <v>17</v>
      </c>
      <c r="C29" s="10">
        <f>SUM(C11:C28)</f>
        <v>5544000.08</v>
      </c>
    </row>
    <row r="31" spans="1:3" ht="15.75">
      <c r="A31" s="19"/>
      <c r="B31" s="20"/>
      <c r="C31" s="21"/>
    </row>
    <row r="32" spans="1:3" ht="15.75">
      <c r="A32" s="19"/>
      <c r="B32" s="20"/>
      <c r="C32" s="21"/>
    </row>
    <row r="33" spans="1:3" ht="17.25" customHeight="1">
      <c r="A33" s="120"/>
      <c r="B33" s="121"/>
      <c r="C33" s="121"/>
    </row>
    <row r="34" spans="1:3" ht="15.75">
      <c r="A34" s="97"/>
      <c r="B34" s="97"/>
      <c r="C34" s="97"/>
    </row>
    <row r="35" spans="1:3" ht="15.75">
      <c r="A35" s="122"/>
      <c r="B35" s="122"/>
      <c r="C35" s="122"/>
    </row>
    <row r="36" spans="1:3" ht="15.75">
      <c r="A36" s="40"/>
      <c r="B36" s="41"/>
      <c r="C36" s="44"/>
    </row>
    <row r="37" spans="1:3" ht="15.75">
      <c r="A37" s="40"/>
      <c r="B37" s="41"/>
      <c r="C37" s="45"/>
    </row>
    <row r="38" spans="1:3" ht="15.75">
      <c r="A38" s="46"/>
      <c r="B38" s="20"/>
      <c r="C38" s="47"/>
    </row>
    <row r="39" spans="1:3" ht="15.75">
      <c r="A39" s="19"/>
      <c r="B39" s="20"/>
      <c r="C39" s="21"/>
    </row>
    <row r="40" spans="1:3" ht="15">
      <c r="A40" s="50"/>
      <c r="B40" s="50"/>
      <c r="C40" s="50"/>
    </row>
    <row r="41" spans="1:3" ht="15">
      <c r="A41" s="51"/>
      <c r="B41" s="51"/>
      <c r="C41" s="51"/>
    </row>
  </sheetData>
  <sheetProtection/>
  <mergeCells count="10">
    <mergeCell ref="A33:C33"/>
    <mergeCell ref="A34:C34"/>
    <mergeCell ref="A35:C35"/>
    <mergeCell ref="A1:C1"/>
    <mergeCell ref="A2:C2"/>
    <mergeCell ref="A3:C3"/>
    <mergeCell ref="A4:A5"/>
    <mergeCell ref="A10:C10"/>
    <mergeCell ref="B4:B5"/>
    <mergeCell ref="A6:C6"/>
  </mergeCells>
  <printOptions/>
  <pageMargins left="0.7" right="0.7" top="0.27" bottom="0.22" header="0.21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2011-02-13T14:18:00Z</cp:lastPrinted>
  <dcterms:created xsi:type="dcterms:W3CDTF">2006-09-28T05:33:49Z</dcterms:created>
  <dcterms:modified xsi:type="dcterms:W3CDTF">2015-11-26T08:03:58Z</dcterms:modified>
  <cp:category/>
  <cp:version/>
  <cp:contentType/>
  <cp:contentStatus/>
</cp:coreProperties>
</file>